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e5fbf3a6315adcfd/Documents/"/>
    </mc:Choice>
  </mc:AlternateContent>
  <xr:revisionPtr revIDLastSave="0" documentId="14_{9D997B14-BAE9-4DF3-83FC-96F9F9CF042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વોર્ડ ટકાવારી" sheetId="1" r:id="rId1"/>
    <sheet name="સરપંચ ટકાવારી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28" i="1" s="1"/>
  <c r="H41" i="1" s="1"/>
  <c r="H54" i="1" s="1"/>
  <c r="K16" i="1"/>
  <c r="K29" i="1" s="1"/>
  <c r="K42" i="1" s="1"/>
  <c r="K55" i="1" s="1"/>
  <c r="K3" i="2"/>
  <c r="H2" i="2"/>
  <c r="C11" i="2"/>
  <c r="B11" i="2"/>
  <c r="C10" i="2"/>
  <c r="B10" i="2"/>
  <c r="C9" i="2"/>
  <c r="B9" i="2"/>
  <c r="C8" i="2"/>
  <c r="B8" i="2"/>
  <c r="C7" i="2"/>
  <c r="B7" i="2"/>
  <c r="C6" i="2"/>
  <c r="B6" i="2"/>
  <c r="C3" i="2"/>
  <c r="B3" i="2"/>
  <c r="C64" i="1"/>
  <c r="F64" i="1" s="1"/>
  <c r="B64" i="1"/>
  <c r="E64" i="1" s="1"/>
  <c r="F63" i="1"/>
  <c r="E63" i="1"/>
  <c r="G63" i="1" s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I58" i="1"/>
  <c r="L58" i="1" s="1"/>
  <c r="H58" i="1"/>
  <c r="K58" i="1" s="1"/>
  <c r="F58" i="1"/>
  <c r="G58" i="1" s="1"/>
  <c r="E58" i="1"/>
  <c r="D58" i="1"/>
  <c r="D55" i="1"/>
  <c r="C51" i="1"/>
  <c r="F51" i="1" s="1"/>
  <c r="B51" i="1"/>
  <c r="E51" i="1" s="1"/>
  <c r="F50" i="1"/>
  <c r="E50" i="1"/>
  <c r="G50" i="1" s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I45" i="1"/>
  <c r="H45" i="1"/>
  <c r="K45" i="1" s="1"/>
  <c r="F45" i="1"/>
  <c r="E45" i="1"/>
  <c r="D45" i="1"/>
  <c r="D42" i="1"/>
  <c r="C38" i="1"/>
  <c r="F38" i="1" s="1"/>
  <c r="B38" i="1"/>
  <c r="E38" i="1" s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I32" i="1"/>
  <c r="I33" i="1" s="1"/>
  <c r="L33" i="1" s="1"/>
  <c r="H32" i="1"/>
  <c r="F32" i="1"/>
  <c r="E32" i="1"/>
  <c r="D32" i="1"/>
  <c r="D29" i="1"/>
  <c r="C25" i="1"/>
  <c r="F25" i="1" s="1"/>
  <c r="B25" i="1"/>
  <c r="E25" i="1" s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I19" i="1"/>
  <c r="I20" i="1" s="1"/>
  <c r="H19" i="1"/>
  <c r="F19" i="1"/>
  <c r="E19" i="1"/>
  <c r="G19" i="1" s="1"/>
  <c r="D19" i="1"/>
  <c r="D16" i="1"/>
  <c r="C12" i="1"/>
  <c r="B12" i="1"/>
  <c r="E12" i="1" s="1"/>
  <c r="F11" i="1"/>
  <c r="E11" i="1"/>
  <c r="D11" i="1"/>
  <c r="F10" i="1"/>
  <c r="E10" i="1"/>
  <c r="D10" i="1"/>
  <c r="F9" i="1"/>
  <c r="E9" i="1"/>
  <c r="G9" i="1" s="1"/>
  <c r="D9" i="1"/>
  <c r="F8" i="1"/>
  <c r="E8" i="1"/>
  <c r="D8" i="1"/>
  <c r="F7" i="1"/>
  <c r="E7" i="1"/>
  <c r="D7" i="1"/>
  <c r="I6" i="1"/>
  <c r="L6" i="1" s="1"/>
  <c r="H6" i="1"/>
  <c r="J6" i="1" s="1"/>
  <c r="F6" i="1"/>
  <c r="E6" i="1"/>
  <c r="D6" i="1"/>
  <c r="D3" i="1"/>
  <c r="G8" i="1" l="1"/>
  <c r="G11" i="1"/>
  <c r="D25" i="1"/>
  <c r="G25" i="1" s="1"/>
  <c r="D9" i="2"/>
  <c r="G62" i="1"/>
  <c r="G10" i="1"/>
  <c r="I7" i="1"/>
  <c r="I8" i="1" s="1"/>
  <c r="L8" i="1" s="1"/>
  <c r="K6" i="1"/>
  <c r="H7" i="1"/>
  <c r="J7" i="1" s="1"/>
  <c r="M7" i="1" s="1"/>
  <c r="G6" i="1"/>
  <c r="G7" i="1"/>
  <c r="M6" i="1"/>
  <c r="J58" i="1"/>
  <c r="M58" i="1" s="1"/>
  <c r="H59" i="1"/>
  <c r="K59" i="1" s="1"/>
  <c r="H46" i="1"/>
  <c r="H47" i="1" s="1"/>
  <c r="K47" i="1" s="1"/>
  <c r="G46" i="1"/>
  <c r="G45" i="1"/>
  <c r="D51" i="1"/>
  <c r="G51" i="1" s="1"/>
  <c r="D8" i="2"/>
  <c r="G35" i="1"/>
  <c r="G33" i="1"/>
  <c r="G21" i="1"/>
  <c r="D64" i="1"/>
  <c r="G64" i="1" s="1"/>
  <c r="I59" i="1"/>
  <c r="G47" i="1"/>
  <c r="G48" i="1"/>
  <c r="G36" i="1"/>
  <c r="D11" i="2"/>
  <c r="L19" i="1"/>
  <c r="C12" i="2"/>
  <c r="F12" i="2" s="1"/>
  <c r="G23" i="1"/>
  <c r="G59" i="1"/>
  <c r="G60" i="1"/>
  <c r="G61" i="1"/>
  <c r="G49" i="1"/>
  <c r="G37" i="1"/>
  <c r="G32" i="1"/>
  <c r="G34" i="1"/>
  <c r="G20" i="1"/>
  <c r="F8" i="2"/>
  <c r="F10" i="2"/>
  <c r="D3" i="2"/>
  <c r="F7" i="2"/>
  <c r="F9" i="2"/>
  <c r="F11" i="2"/>
  <c r="I9" i="1"/>
  <c r="H20" i="1"/>
  <c r="J19" i="1"/>
  <c r="M19" i="1" s="1"/>
  <c r="K32" i="1"/>
  <c r="H33" i="1"/>
  <c r="J32" i="1"/>
  <c r="M32" i="1" s="1"/>
  <c r="D38" i="1"/>
  <c r="G38" i="1" s="1"/>
  <c r="L45" i="1"/>
  <c r="I46" i="1"/>
  <c r="J46" i="1" s="1"/>
  <c r="M46" i="1" s="1"/>
  <c r="J45" i="1"/>
  <c r="M45" i="1" s="1"/>
  <c r="D6" i="2"/>
  <c r="D7" i="2"/>
  <c r="D10" i="2"/>
  <c r="K19" i="1"/>
  <c r="G22" i="1"/>
  <c r="L32" i="1"/>
  <c r="I34" i="1"/>
  <c r="E6" i="2"/>
  <c r="E7" i="2"/>
  <c r="E8" i="2"/>
  <c r="E9" i="2"/>
  <c r="E10" i="2"/>
  <c r="E11" i="2"/>
  <c r="G11" i="2" s="1"/>
  <c r="H8" i="1"/>
  <c r="D12" i="1"/>
  <c r="B12" i="2"/>
  <c r="E12" i="2" s="1"/>
  <c r="L20" i="1"/>
  <c r="I21" i="1"/>
  <c r="G24" i="1"/>
  <c r="J59" i="1"/>
  <c r="M59" i="1" s="1"/>
  <c r="F6" i="2"/>
  <c r="I6" i="2"/>
  <c r="H6" i="2"/>
  <c r="F12" i="1"/>
  <c r="K46" i="1" l="1"/>
  <c r="H48" i="1"/>
  <c r="K7" i="1"/>
  <c r="L7" i="1"/>
  <c r="H60" i="1"/>
  <c r="I60" i="1"/>
  <c r="L59" i="1"/>
  <c r="G7" i="2"/>
  <c r="G8" i="2"/>
  <c r="G9" i="2"/>
  <c r="G10" i="2"/>
  <c r="I10" i="1"/>
  <c r="L9" i="1"/>
  <c r="I7" i="2"/>
  <c r="L6" i="2"/>
  <c r="G12" i="1"/>
  <c r="D12" i="2"/>
  <c r="G12" i="2" s="1"/>
  <c r="H34" i="1"/>
  <c r="K33" i="1"/>
  <c r="J33" i="1"/>
  <c r="M33" i="1" s="1"/>
  <c r="I22" i="1"/>
  <c r="L21" i="1"/>
  <c r="J8" i="1"/>
  <c r="M8" i="1" s="1"/>
  <c r="H9" i="1"/>
  <c r="K8" i="1"/>
  <c r="I35" i="1"/>
  <c r="L34" i="1"/>
  <c r="L46" i="1"/>
  <c r="I47" i="1"/>
  <c r="J6" i="2"/>
  <c r="M6" i="2" s="1"/>
  <c r="H7" i="2"/>
  <c r="K6" i="2"/>
  <c r="K60" i="1"/>
  <c r="H61" i="1"/>
  <c r="H49" i="1"/>
  <c r="K48" i="1"/>
  <c r="G6" i="2"/>
  <c r="K20" i="1"/>
  <c r="H21" i="1"/>
  <c r="J20" i="1"/>
  <c r="M20" i="1" s="1"/>
  <c r="I61" i="1" l="1"/>
  <c r="L60" i="1"/>
  <c r="J60" i="1"/>
  <c r="M60" i="1" s="1"/>
  <c r="L10" i="1"/>
  <c r="I11" i="1"/>
  <c r="L11" i="1" s="1"/>
  <c r="J7" i="2"/>
  <c r="M7" i="2" s="1"/>
  <c r="H8" i="2"/>
  <c r="K7" i="2"/>
  <c r="L22" i="1"/>
  <c r="I23" i="1"/>
  <c r="K61" i="1"/>
  <c r="H62" i="1"/>
  <c r="J61" i="1"/>
  <c r="M61" i="1" s="1"/>
  <c r="L35" i="1"/>
  <c r="I36" i="1"/>
  <c r="H22" i="1"/>
  <c r="J21" i="1"/>
  <c r="M21" i="1" s="1"/>
  <c r="K21" i="1"/>
  <c r="L47" i="1"/>
  <c r="I48" i="1"/>
  <c r="J47" i="1"/>
  <c r="M47" i="1" s="1"/>
  <c r="H50" i="1"/>
  <c r="K49" i="1"/>
  <c r="K9" i="1"/>
  <c r="H10" i="1"/>
  <c r="J9" i="1"/>
  <c r="M9" i="1" s="1"/>
  <c r="K34" i="1"/>
  <c r="H35" i="1"/>
  <c r="J34" i="1"/>
  <c r="M34" i="1" s="1"/>
  <c r="I8" i="2"/>
  <c r="L7" i="2"/>
  <c r="I62" i="1" l="1"/>
  <c r="L61" i="1"/>
  <c r="K50" i="1"/>
  <c r="K22" i="1"/>
  <c r="H23" i="1"/>
  <c r="J22" i="1"/>
  <c r="M22" i="1" s="1"/>
  <c r="I37" i="1"/>
  <c r="L37" i="1" s="1"/>
  <c r="L36" i="1"/>
  <c r="J8" i="2"/>
  <c r="M8" i="2" s="1"/>
  <c r="H9" i="2"/>
  <c r="K8" i="2"/>
  <c r="I9" i="2"/>
  <c r="L8" i="2"/>
  <c r="H11" i="1"/>
  <c r="K10" i="1"/>
  <c r="J10" i="1"/>
  <c r="M10" i="1" s="1"/>
  <c r="L48" i="1"/>
  <c r="I49" i="1"/>
  <c r="J48" i="1"/>
  <c r="M48" i="1" s="1"/>
  <c r="K62" i="1"/>
  <c r="H63" i="1"/>
  <c r="K35" i="1"/>
  <c r="H36" i="1"/>
  <c r="J35" i="1"/>
  <c r="M35" i="1" s="1"/>
  <c r="L23" i="1"/>
  <c r="I24" i="1"/>
  <c r="L24" i="1" s="1"/>
  <c r="I63" i="1" l="1"/>
  <c r="L63" i="1" s="1"/>
  <c r="L62" i="1"/>
  <c r="J62" i="1"/>
  <c r="M62" i="1" s="1"/>
  <c r="K63" i="1"/>
  <c r="J63" i="1"/>
  <c r="M63" i="1" s="1"/>
  <c r="H24" i="1"/>
  <c r="J23" i="1"/>
  <c r="M23" i="1" s="1"/>
  <c r="K23" i="1"/>
  <c r="K36" i="1"/>
  <c r="H37" i="1"/>
  <c r="J36" i="1"/>
  <c r="M36" i="1" s="1"/>
  <c r="I10" i="2"/>
  <c r="L9" i="2"/>
  <c r="L49" i="1"/>
  <c r="I50" i="1"/>
  <c r="J49" i="1"/>
  <c r="M49" i="1" s="1"/>
  <c r="K11" i="1"/>
  <c r="J11" i="1"/>
  <c r="M11" i="1" s="1"/>
  <c r="J9" i="2"/>
  <c r="M9" i="2" s="1"/>
  <c r="H10" i="2"/>
  <c r="K9" i="2"/>
  <c r="J10" i="2" l="1"/>
  <c r="M10" i="2" s="1"/>
  <c r="H11" i="2"/>
  <c r="K10" i="2"/>
  <c r="I11" i="2"/>
  <c r="L11" i="2" s="1"/>
  <c r="L10" i="2"/>
  <c r="L50" i="1"/>
  <c r="J50" i="1"/>
  <c r="M50" i="1" s="1"/>
  <c r="K37" i="1"/>
  <c r="J37" i="1"/>
  <c r="M37" i="1" s="1"/>
  <c r="K24" i="1"/>
  <c r="J24" i="1"/>
  <c r="M24" i="1" s="1"/>
  <c r="K11" i="2" l="1"/>
  <c r="J11" i="2"/>
  <c r="M11" i="2" s="1"/>
</calcChain>
</file>

<file path=xl/sharedStrings.xml><?xml version="1.0" encoding="utf-8"?>
<sst xmlns="http://schemas.openxmlformats.org/spreadsheetml/2006/main" count="205" uniqueCount="31">
  <si>
    <t>પુરૂષ</t>
  </si>
  <si>
    <t xml:space="preserve">સ્ત્રી </t>
  </si>
  <si>
    <t>કુલ</t>
  </si>
  <si>
    <t>વિઘાનસભાનું નામ-</t>
  </si>
  <si>
    <t>કુલ મતદારો :-</t>
  </si>
  <si>
    <t>વોર્ડ નં</t>
  </si>
  <si>
    <t>મતદાન મથકનું નામ</t>
  </si>
  <si>
    <t>સમય</t>
  </si>
  <si>
    <t>દર બે કલાકે થયેલ મતદાન</t>
  </si>
  <si>
    <t>દર બે કલાકે થયેલ મતદાનની ટકાવારી</t>
  </si>
  <si>
    <t>કુલ થયેલ મતદાન(પ્રોગેસીવ)</t>
  </si>
  <si>
    <t>કુલ થયેલ મતદાનની ટકાવારી (પ્રોગેસીવ)</t>
  </si>
  <si>
    <t>07:00 to 9:00</t>
  </si>
  <si>
    <t>9:00 to 11:00</t>
  </si>
  <si>
    <t>સરપંચ ની ટકાવારી પત્રક (ઓટો જનરેટ)</t>
  </si>
  <si>
    <t>Mahendra R Chaudhari  School :- K.P.Patel Ash Secondary -Vijapur</t>
  </si>
  <si>
    <t>11:00 to 1:00</t>
  </si>
  <si>
    <t>1:00 to 3:00</t>
  </si>
  <si>
    <t>3:00 to 5:00</t>
  </si>
  <si>
    <t>5.00 to 6:00</t>
  </si>
  <si>
    <t>`</t>
  </si>
  <si>
    <t xml:space="preserve">સમય ( દર્શાવેલ એરો ખાનામાં વિગતો ભરવી </t>
  </si>
  <si>
    <t xml:space="preserve">વિજાપુર </t>
  </si>
  <si>
    <t xml:space="preserve">સરદારપુર </t>
  </si>
  <si>
    <t xml:space="preserve">કુલ  ટકાવારી  </t>
  </si>
  <si>
    <t>7:00 to 9:00</t>
  </si>
  <si>
    <t xml:space="preserve">આ આંકડા મતદાન ના અંતે લેવાના છે જેની ખાસ </t>
  </si>
  <si>
    <t xml:space="preserve">નોંધ કરવી </t>
  </si>
  <si>
    <t xml:space="preserve">સૌ પ્રથમ તમારા વોર્ડ ના પુરુષ અને સ્ત્રી ના આંકડા નાખો અને એરો દર્શાવેલ સ્ત્રી અને પુરુષ ના ખાનામાં </t>
  </si>
  <si>
    <t xml:space="preserve">સમય પ્રમાણે સંખ્યા નાખવી. ટકાવારી બદલાઈ જશે. વિધાનસભા નું નામ ,મતદાન મથક નું નામ લખવું </t>
  </si>
  <si>
    <t xml:space="preserve">આ આંકડા મતદાન ના અંતે લેવાના છે જેની ખાસ નોંધ લેવા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</si>
</sst>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rgb="FF000000"/>
      <name val="Calibri"/>
    </font>
    <font>
      <sz val="12"/>
      <color rgb="FF0000FF"/>
      <name val="Arial"/>
    </font>
    <font>
      <sz val="11"/>
      <name val="Calibri"/>
    </font>
    <font>
      <b/>
      <sz val="10"/>
      <color rgb="FF000000"/>
      <name val="Arial"/>
    </font>
    <font>
      <sz val="12"/>
      <color rgb="FFFF0000"/>
      <name val="Arial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24"/>
      <color rgb="FF000000"/>
      <name val="Calibri"/>
      <family val="2"/>
    </font>
    <font>
      <sz val="24"/>
      <name val="Calibri"/>
      <family val="2"/>
    </font>
    <font>
      <b/>
      <sz val="11"/>
      <name val="Calibri"/>
      <family val="2"/>
    </font>
    <font>
      <sz val="12"/>
      <color rgb="FFC00000"/>
      <name val="Arial"/>
      <family val="2"/>
    </font>
    <font>
      <sz val="12"/>
      <name val="Arial"/>
      <family val="2"/>
    </font>
    <font>
      <sz val="11"/>
      <name val="Calibri"/>
      <family val="2"/>
    </font>
    <font>
      <b/>
      <sz val="8"/>
      <color theme="0"/>
      <name val="Libre Franklin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2"/>
      <color theme="3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2"/>
      <name val="Arial"/>
      <family val="2"/>
    </font>
    <font>
      <b/>
      <i/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2"/>
      <color rgb="FFFF0000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9"/>
      <color theme="1"/>
      <name val="Libre Franklin"/>
    </font>
    <font>
      <sz val="9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rgb="FF969696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6" tint="0.59999389629810485"/>
        <bgColor rgb="FFFFCC00"/>
      </patternFill>
    </fill>
    <fill>
      <patternFill patternType="solid">
        <fgColor rgb="FFFFFF00"/>
        <bgColor rgb="FF969696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rgb="FFFFCC00"/>
      </patternFill>
    </fill>
    <fill>
      <patternFill patternType="solid">
        <fgColor theme="9" tint="0.59999389629810485"/>
        <bgColor rgb="FFFF8080"/>
      </patternFill>
    </fill>
    <fill>
      <patternFill patternType="solid">
        <fgColor theme="3" tint="0.39997558519241921"/>
        <bgColor rgb="FFFF8080"/>
      </patternFill>
    </fill>
    <fill>
      <patternFill patternType="solid">
        <fgColor rgb="FFFFFF00"/>
        <bgColor rgb="FFFF8080"/>
      </patternFill>
    </fill>
    <fill>
      <patternFill patternType="solid">
        <fgColor theme="1" tint="0.249977111117893"/>
        <bgColor rgb="FFFF808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rgb="FF0066CC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8" tint="0.79998168889431442"/>
        <bgColor rgb="FFFF8080"/>
      </patternFill>
    </fill>
    <fill>
      <patternFill patternType="solid">
        <fgColor theme="4" tint="0.79998168889431442"/>
        <bgColor rgb="FF33CCCC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FFCC00"/>
      </patternFill>
    </fill>
    <fill>
      <patternFill patternType="solid">
        <fgColor theme="1" tint="0.499984740745262"/>
        <bgColor rgb="FFFFFF00"/>
      </patternFill>
    </fill>
    <fill>
      <patternFill patternType="solid">
        <fgColor rgb="FFFFFF00"/>
        <bgColor rgb="FF0066CC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2">
    <xf numFmtId="0" fontId="0" fillId="0" borderId="0"/>
    <xf numFmtId="0" fontId="5" fillId="0" borderId="21" applyNumberFormat="0" applyFill="0" applyAlignment="0" applyProtection="0"/>
  </cellStyleXfs>
  <cellXfs count="198">
    <xf numFmtId="0" fontId="0" fillId="0" borderId="0" xfId="0" applyFont="1" applyAlignment="1"/>
    <xf numFmtId="0" fontId="1" fillId="8" borderId="1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7" fillId="8" borderId="5" xfId="0" applyFont="1" applyFill="1" applyBorder="1" applyAlignment="1">
      <alignment horizontal="right" vertical="center"/>
    </xf>
    <xf numFmtId="0" fontId="7" fillId="9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6" fillId="0" borderId="0" xfId="0" applyFont="1" applyAlignment="1"/>
    <xf numFmtId="0" fontId="7" fillId="8" borderId="24" xfId="0" applyFont="1" applyFill="1" applyBorder="1" applyAlignment="1">
      <alignment horizontal="right" vertical="center"/>
    </xf>
    <xf numFmtId="0" fontId="7" fillId="9" borderId="24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0" fontId="13" fillId="12" borderId="12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3" fillId="13" borderId="12" xfId="0" applyFont="1" applyFill="1" applyBorder="1" applyAlignment="1">
      <alignment horizontal="center" vertical="center"/>
    </xf>
    <xf numFmtId="0" fontId="13" fillId="13" borderId="13" xfId="0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horizontal="center" vertical="center"/>
    </xf>
    <xf numFmtId="0" fontId="13" fillId="14" borderId="12" xfId="0" applyFont="1" applyFill="1" applyBorder="1" applyAlignment="1">
      <alignment horizontal="center" vertical="center"/>
    </xf>
    <xf numFmtId="0" fontId="13" fillId="14" borderId="13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0" fontId="7" fillId="16" borderId="28" xfId="0" applyFont="1" applyFill="1" applyBorder="1" applyAlignment="1">
      <alignment horizontal="center" vertical="center"/>
    </xf>
    <xf numFmtId="0" fontId="7" fillId="16" borderId="29" xfId="0" applyFont="1" applyFill="1" applyBorder="1" applyAlignment="1">
      <alignment horizontal="center" vertical="center"/>
    </xf>
    <xf numFmtId="0" fontId="7" fillId="16" borderId="30" xfId="0" applyFont="1" applyFill="1" applyBorder="1" applyAlignment="1">
      <alignment horizontal="center" vertical="center"/>
    </xf>
    <xf numFmtId="0" fontId="7" fillId="17" borderId="28" xfId="0" applyFont="1" applyFill="1" applyBorder="1" applyAlignment="1">
      <alignment horizontal="center" vertical="center"/>
    </xf>
    <xf numFmtId="0" fontId="7" fillId="17" borderId="29" xfId="0" applyFont="1" applyFill="1" applyBorder="1" applyAlignment="1">
      <alignment horizontal="center" vertical="center"/>
    </xf>
    <xf numFmtId="0" fontId="7" fillId="17" borderId="30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18" borderId="28" xfId="0" applyFont="1" applyFill="1" applyBorder="1" applyAlignment="1">
      <alignment horizontal="center" vertical="center"/>
    </xf>
    <xf numFmtId="0" fontId="7" fillId="18" borderId="29" xfId="0" applyFont="1" applyFill="1" applyBorder="1" applyAlignment="1">
      <alignment horizontal="center" vertical="center"/>
    </xf>
    <xf numFmtId="0" fontId="7" fillId="18" borderId="30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 vertical="center"/>
    </xf>
    <xf numFmtId="0" fontId="7" fillId="16" borderId="12" xfId="0" applyFont="1" applyFill="1" applyBorder="1" applyAlignment="1">
      <alignment horizontal="center" vertical="center"/>
    </xf>
    <xf numFmtId="0" fontId="7" fillId="16" borderId="13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12" xfId="0" applyFont="1" applyFill="1" applyBorder="1" applyAlignment="1">
      <alignment horizontal="center" vertical="center"/>
    </xf>
    <xf numFmtId="0" fontId="7" fillId="17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18" borderId="11" xfId="0" applyFont="1" applyFill="1" applyBorder="1" applyAlignment="1">
      <alignment horizontal="center" vertical="center"/>
    </xf>
    <xf numFmtId="0" fontId="7" fillId="18" borderId="12" xfId="0" applyFont="1" applyFill="1" applyBorder="1" applyAlignment="1">
      <alignment horizontal="center" vertical="center"/>
    </xf>
    <xf numFmtId="0" fontId="7" fillId="18" borderId="13" xfId="0" applyFont="1" applyFill="1" applyBorder="1" applyAlignment="1">
      <alignment horizontal="center" vertical="center"/>
    </xf>
    <xf numFmtId="0" fontId="7" fillId="16" borderId="24" xfId="0" applyFont="1" applyFill="1" applyBorder="1" applyAlignment="1">
      <alignment horizontal="center" vertical="center"/>
    </xf>
    <xf numFmtId="0" fontId="7" fillId="17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18" borderId="24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right" vertical="center"/>
    </xf>
    <xf numFmtId="0" fontId="18" fillId="0" borderId="0" xfId="0" applyFont="1" applyAlignment="1"/>
    <xf numFmtId="0" fontId="7" fillId="21" borderId="5" xfId="0" applyFont="1" applyFill="1" applyBorder="1" applyAlignment="1">
      <alignment horizontal="right" vertical="center"/>
    </xf>
    <xf numFmtId="0" fontId="7" fillId="21" borderId="1" xfId="0" applyFont="1" applyFill="1" applyBorder="1" applyAlignment="1">
      <alignment horizontal="center" vertical="center"/>
    </xf>
    <xf numFmtId="0" fontId="7" fillId="21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0" fillId="24" borderId="0" xfId="0" applyFont="1" applyFill="1" applyAlignment="1"/>
    <xf numFmtId="0" fontId="21" fillId="24" borderId="0" xfId="0" applyFont="1" applyFill="1" applyAlignment="1"/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22" xfId="0" applyFont="1" applyFill="1" applyBorder="1" applyAlignment="1" applyProtection="1">
      <alignment horizontal="center" vertical="center"/>
      <protection locked="0"/>
    </xf>
    <xf numFmtId="0" fontId="14" fillId="3" borderId="15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2" fontId="22" fillId="5" borderId="15" xfId="0" applyNumberFormat="1" applyFont="1" applyFill="1" applyBorder="1" applyAlignment="1">
      <alignment horizontal="center" vertical="center"/>
    </xf>
    <xf numFmtId="2" fontId="22" fillId="5" borderId="16" xfId="0" applyNumberFormat="1" applyFont="1" applyFill="1" applyBorder="1" applyAlignment="1">
      <alignment horizontal="center" vertical="center"/>
    </xf>
    <xf numFmtId="2" fontId="22" fillId="5" borderId="17" xfId="0" applyNumberFormat="1" applyFont="1" applyFill="1" applyBorder="1" applyAlignment="1">
      <alignment horizontal="center" vertical="center"/>
    </xf>
    <xf numFmtId="2" fontId="22" fillId="5" borderId="23" xfId="0" applyNumberFormat="1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2" fontId="22" fillId="7" borderId="15" xfId="0" applyNumberFormat="1" applyFont="1" applyFill="1" applyBorder="1" applyAlignment="1">
      <alignment horizontal="center" vertical="center"/>
    </xf>
    <xf numFmtId="0" fontId="25" fillId="28" borderId="27" xfId="0" applyFont="1" applyFill="1" applyBorder="1" applyAlignment="1">
      <alignment horizontal="right" vertical="center"/>
    </xf>
    <xf numFmtId="2" fontId="22" fillId="18" borderId="15" xfId="0" applyNumberFormat="1" applyFont="1" applyFill="1" applyBorder="1" applyAlignment="1">
      <alignment horizontal="center" vertical="center"/>
    </xf>
    <xf numFmtId="0" fontId="26" fillId="29" borderId="14" xfId="0" applyFont="1" applyFill="1" applyBorder="1" applyAlignment="1">
      <alignment vertical="center"/>
    </xf>
    <xf numFmtId="0" fontId="24" fillId="29" borderId="25" xfId="0" applyFont="1" applyFill="1" applyBorder="1" applyAlignment="1">
      <alignment vertical="center"/>
    </xf>
    <xf numFmtId="0" fontId="24" fillId="29" borderId="26" xfId="0" applyFont="1" applyFill="1" applyBorder="1" applyAlignment="1">
      <alignment vertical="center"/>
    </xf>
    <xf numFmtId="0" fontId="24" fillId="19" borderId="25" xfId="0" applyFont="1" applyFill="1" applyBorder="1" applyAlignment="1">
      <alignment vertical="center"/>
    </xf>
    <xf numFmtId="0" fontId="24" fillId="19" borderId="26" xfId="0" applyFont="1" applyFill="1" applyBorder="1" applyAlignment="1">
      <alignment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7" fillId="11" borderId="0" xfId="0" applyFont="1" applyFill="1" applyAlignment="1"/>
    <xf numFmtId="0" fontId="23" fillId="6" borderId="5" xfId="0" applyFont="1" applyFill="1" applyBorder="1" applyAlignment="1" applyProtection="1">
      <alignment horizontal="center" vertical="center"/>
      <protection locked="0"/>
    </xf>
    <xf numFmtId="0" fontId="23" fillId="9" borderId="5" xfId="0" applyFont="1" applyFill="1" applyBorder="1" applyAlignment="1">
      <alignment horizontal="center" vertical="center"/>
    </xf>
    <xf numFmtId="0" fontId="23" fillId="6" borderId="22" xfId="0" applyFont="1" applyFill="1" applyBorder="1" applyAlignment="1" applyProtection="1">
      <alignment horizontal="center" vertical="center"/>
      <protection locked="0"/>
    </xf>
    <xf numFmtId="0" fontId="5" fillId="3" borderId="40" xfId="1" applyFill="1" applyBorder="1" applyAlignment="1">
      <alignment horizontal="center" vertical="center"/>
    </xf>
    <xf numFmtId="0" fontId="5" fillId="3" borderId="41" xfId="1" applyFill="1" applyBorder="1" applyAlignment="1">
      <alignment horizontal="center" vertical="center"/>
    </xf>
    <xf numFmtId="2" fontId="5" fillId="5" borderId="41" xfId="1" applyNumberFormat="1" applyFill="1" applyBorder="1" applyAlignment="1">
      <alignment horizontal="center" vertical="center"/>
    </xf>
    <xf numFmtId="2" fontId="5" fillId="5" borderId="42" xfId="1" applyNumberFormat="1" applyFill="1" applyBorder="1" applyAlignment="1">
      <alignment horizontal="center" vertical="center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19" fillId="10" borderId="40" xfId="1" applyFont="1" applyFill="1" applyBorder="1" applyAlignment="1">
      <alignment horizontal="center" vertical="center"/>
    </xf>
    <xf numFmtId="0" fontId="19" fillId="10" borderId="41" xfId="1" applyFont="1" applyFill="1" applyBorder="1" applyAlignment="1">
      <alignment horizontal="center" vertical="center"/>
    </xf>
    <xf numFmtId="2" fontId="19" fillId="5" borderId="41" xfId="1" applyNumberFormat="1" applyFont="1" applyFill="1" applyBorder="1" applyAlignment="1">
      <alignment horizontal="center" vertical="center"/>
    </xf>
    <xf numFmtId="2" fontId="19" fillId="5" borderId="42" xfId="1" applyNumberFormat="1" applyFont="1" applyFill="1" applyBorder="1" applyAlignment="1">
      <alignment horizontal="center" vertical="center"/>
    </xf>
    <xf numFmtId="0" fontId="19" fillId="4" borderId="40" xfId="1" applyFont="1" applyFill="1" applyBorder="1" applyAlignment="1">
      <alignment horizontal="center" vertical="center"/>
    </xf>
    <xf numFmtId="0" fontId="19" fillId="4" borderId="41" xfId="1" applyFont="1" applyFill="1" applyBorder="1" applyAlignment="1">
      <alignment horizontal="center" vertical="center"/>
    </xf>
    <xf numFmtId="2" fontId="19" fillId="4" borderId="41" xfId="1" applyNumberFormat="1" applyFont="1" applyFill="1" applyBorder="1" applyAlignment="1">
      <alignment horizontal="center" vertical="center"/>
    </xf>
    <xf numFmtId="2" fontId="19" fillId="4" borderId="42" xfId="1" applyNumberFormat="1" applyFont="1" applyFill="1" applyBorder="1" applyAlignment="1">
      <alignment horizontal="center" vertical="center"/>
    </xf>
    <xf numFmtId="2" fontId="9" fillId="30" borderId="24" xfId="0" applyNumberFormat="1" applyFont="1" applyFill="1" applyBorder="1" applyAlignment="1">
      <alignment horizontal="center" vertical="center"/>
    </xf>
    <xf numFmtId="0" fontId="7" fillId="31" borderId="24" xfId="0" applyFont="1" applyFill="1" applyBorder="1" applyAlignment="1">
      <alignment horizontal="center" vertical="center"/>
    </xf>
    <xf numFmtId="2" fontId="9" fillId="32" borderId="24" xfId="0" applyNumberFormat="1" applyFont="1" applyFill="1" applyBorder="1" applyAlignment="1">
      <alignment horizontal="center" vertical="center"/>
    </xf>
    <xf numFmtId="2" fontId="9" fillId="30" borderId="32" xfId="0" applyNumberFormat="1" applyFont="1" applyFill="1" applyBorder="1" applyAlignment="1">
      <alignment horizontal="center" vertical="center"/>
    </xf>
    <xf numFmtId="2" fontId="9" fillId="30" borderId="15" xfId="0" applyNumberFormat="1" applyFont="1" applyFill="1" applyBorder="1" applyAlignment="1">
      <alignment horizontal="center" vertical="center"/>
    </xf>
    <xf numFmtId="2" fontId="9" fillId="30" borderId="16" xfId="0" applyNumberFormat="1" applyFont="1" applyFill="1" applyBorder="1" applyAlignment="1">
      <alignment horizontal="center" vertical="center"/>
    </xf>
    <xf numFmtId="0" fontId="7" fillId="31" borderId="15" xfId="0" applyFont="1" applyFill="1" applyBorder="1" applyAlignment="1">
      <alignment horizontal="center" vertical="center"/>
    </xf>
    <xf numFmtId="0" fontId="7" fillId="31" borderId="16" xfId="0" applyFont="1" applyFill="1" applyBorder="1" applyAlignment="1">
      <alignment horizontal="center" vertical="center"/>
    </xf>
    <xf numFmtId="2" fontId="9" fillId="32" borderId="15" xfId="0" applyNumberFormat="1" applyFont="1" applyFill="1" applyBorder="1" applyAlignment="1">
      <alignment horizontal="center" vertical="center"/>
    </xf>
    <xf numFmtId="2" fontId="9" fillId="30" borderId="17" xfId="0" applyNumberFormat="1" applyFont="1" applyFill="1" applyBorder="1" applyAlignment="1">
      <alignment horizontal="center" vertical="center"/>
    </xf>
    <xf numFmtId="2" fontId="9" fillId="30" borderId="23" xfId="0" applyNumberFormat="1" applyFont="1" applyFill="1" applyBorder="1" applyAlignment="1">
      <alignment horizontal="center" vertical="center"/>
    </xf>
    <xf numFmtId="0" fontId="7" fillId="31" borderId="31" xfId="0" applyFont="1" applyFill="1" applyBorder="1" applyAlignment="1">
      <alignment horizontal="center" vertical="center"/>
    </xf>
    <xf numFmtId="0" fontId="7" fillId="21" borderId="24" xfId="0" applyFont="1" applyFill="1" applyBorder="1" applyAlignment="1" applyProtection="1">
      <alignment horizontal="left" vertical="center"/>
    </xf>
    <xf numFmtId="0" fontId="6" fillId="11" borderId="24" xfId="0" applyFont="1" applyFill="1" applyBorder="1" applyAlignment="1" applyProtection="1"/>
    <xf numFmtId="2" fontId="9" fillId="18" borderId="24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2" fontId="9" fillId="18" borderId="15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7" fillId="4" borderId="0" xfId="0" applyFont="1" applyFill="1" applyAlignment="1"/>
    <xf numFmtId="0" fontId="14" fillId="21" borderId="5" xfId="0" applyFont="1" applyFill="1" applyBorder="1" applyAlignment="1">
      <alignment horizontal="right" vertical="center"/>
    </xf>
    <xf numFmtId="0" fontId="35" fillId="34" borderId="18" xfId="0" applyFont="1" applyFill="1" applyBorder="1" applyAlignment="1">
      <alignment horizontal="center" vertical="center" wrapText="1"/>
    </xf>
    <xf numFmtId="0" fontId="36" fillId="11" borderId="18" xfId="0" applyFont="1" applyFill="1" applyBorder="1" applyAlignment="1">
      <alignment wrapText="1"/>
    </xf>
    <xf numFmtId="0" fontId="36" fillId="11" borderId="19" xfId="0" applyFont="1" applyFill="1" applyBorder="1" applyAlignment="1">
      <alignment wrapText="1"/>
    </xf>
    <xf numFmtId="0" fontId="8" fillId="33" borderId="2" xfId="0" applyFont="1" applyFill="1" applyBorder="1" applyAlignment="1">
      <alignment horizontal="center" vertical="center"/>
    </xf>
    <xf numFmtId="0" fontId="6" fillId="26" borderId="3" xfId="0" applyFont="1" applyFill="1" applyBorder="1"/>
    <xf numFmtId="0" fontId="6" fillId="26" borderId="4" xfId="0" applyFont="1" applyFill="1" applyBorder="1"/>
    <xf numFmtId="0" fontId="7" fillId="8" borderId="2" xfId="0" applyFont="1" applyFill="1" applyBorder="1" applyAlignment="1">
      <alignment horizontal="center" vertical="center"/>
    </xf>
    <xf numFmtId="0" fontId="6" fillId="4" borderId="4" xfId="0" applyFont="1" applyFill="1" applyBorder="1"/>
    <xf numFmtId="0" fontId="7" fillId="8" borderId="6" xfId="0" applyFont="1" applyFill="1" applyBorder="1" applyAlignment="1">
      <alignment horizontal="center" vertical="center"/>
    </xf>
    <xf numFmtId="0" fontId="6" fillId="4" borderId="7" xfId="0" applyFont="1" applyFill="1" applyBorder="1"/>
    <xf numFmtId="0" fontId="6" fillId="4" borderId="8" xfId="0" applyFont="1" applyFill="1" applyBorder="1"/>
    <xf numFmtId="0" fontId="30" fillId="6" borderId="6" xfId="0" applyFont="1" applyFill="1" applyBorder="1" applyAlignment="1" applyProtection="1">
      <alignment horizontal="center" vertical="center"/>
      <protection locked="0"/>
    </xf>
    <xf numFmtId="0" fontId="31" fillId="4" borderId="7" xfId="0" applyFont="1" applyFill="1" applyBorder="1" applyProtection="1">
      <protection locked="0"/>
    </xf>
    <xf numFmtId="0" fontId="31" fillId="4" borderId="8" xfId="0" applyFont="1" applyFill="1" applyBorder="1" applyProtection="1">
      <protection locked="0"/>
    </xf>
    <xf numFmtId="0" fontId="31" fillId="4" borderId="33" xfId="0" applyFont="1" applyFill="1" applyBorder="1" applyAlignment="1" applyProtection="1">
      <alignment vertical="center"/>
      <protection locked="0"/>
    </xf>
    <xf numFmtId="0" fontId="31" fillId="0" borderId="34" xfId="0" applyFont="1" applyBorder="1" applyAlignment="1" applyProtection="1">
      <alignment vertical="center"/>
      <protection locked="0"/>
    </xf>
    <xf numFmtId="0" fontId="31" fillId="0" borderId="35" xfId="0" applyFont="1" applyBorder="1" applyAlignment="1" applyProtection="1">
      <alignment vertical="center"/>
      <protection locked="0"/>
    </xf>
    <xf numFmtId="0" fontId="7" fillId="8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wrapText="1"/>
    </xf>
    <xf numFmtId="0" fontId="28" fillId="3" borderId="6" xfId="0" applyFont="1" applyFill="1" applyBorder="1" applyAlignment="1">
      <alignment horizontal="center" vertical="center" wrapText="1"/>
    </xf>
    <xf numFmtId="0" fontId="29" fillId="4" borderId="7" xfId="0" applyFont="1" applyFill="1" applyBorder="1"/>
    <xf numFmtId="0" fontId="29" fillId="4" borderId="8" xfId="0" applyFont="1" applyFill="1" applyBorder="1"/>
    <xf numFmtId="0" fontId="28" fillId="5" borderId="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/>
    </xf>
    <xf numFmtId="0" fontId="6" fillId="4" borderId="24" xfId="0" applyFont="1" applyFill="1" applyBorder="1"/>
    <xf numFmtId="0" fontId="23" fillId="8" borderId="2" xfId="0" applyFont="1" applyFill="1" applyBorder="1" applyAlignment="1">
      <alignment horizontal="center" vertical="center"/>
    </xf>
    <xf numFmtId="0" fontId="29" fillId="4" borderId="4" xfId="0" applyFont="1" applyFill="1" applyBorder="1"/>
    <xf numFmtId="0" fontId="23" fillId="8" borderId="6" xfId="0" applyFont="1" applyFill="1" applyBorder="1" applyAlignment="1">
      <alignment horizontal="center" vertical="center"/>
    </xf>
    <xf numFmtId="0" fontId="32" fillId="6" borderId="6" xfId="0" applyFont="1" applyFill="1" applyBorder="1" applyAlignment="1" applyProtection="1">
      <alignment horizontal="center" vertical="center"/>
      <protection locked="0"/>
    </xf>
    <xf numFmtId="0" fontId="33" fillId="4" borderId="7" xfId="0" applyFont="1" applyFill="1" applyBorder="1" applyProtection="1">
      <protection locked="0"/>
    </xf>
    <xf numFmtId="0" fontId="33" fillId="4" borderId="8" xfId="0" applyFont="1" applyFill="1" applyBorder="1" applyProtection="1">
      <protection locked="0"/>
    </xf>
    <xf numFmtId="0" fontId="28" fillId="3" borderId="24" xfId="0" applyFont="1" applyFill="1" applyBorder="1" applyAlignment="1">
      <alignment horizontal="center" vertical="center" wrapText="1"/>
    </xf>
    <xf numFmtId="0" fontId="29" fillId="4" borderId="24" xfId="0" applyFont="1" applyFill="1" applyBorder="1"/>
    <xf numFmtId="0" fontId="28" fillId="5" borderId="24" xfId="0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8" fillId="33" borderId="24" xfId="0" applyFont="1" applyFill="1" applyBorder="1" applyAlignment="1">
      <alignment horizontal="center" vertical="center"/>
    </xf>
    <xf numFmtId="0" fontId="6" fillId="26" borderId="24" xfId="0" applyFont="1" applyFill="1" applyBorder="1"/>
    <xf numFmtId="0" fontId="7" fillId="21" borderId="2" xfId="0" applyFont="1" applyFill="1" applyBorder="1" applyAlignment="1">
      <alignment horizontal="center" vertical="center"/>
    </xf>
    <xf numFmtId="0" fontId="6" fillId="11" borderId="4" xfId="0" applyFont="1" applyFill="1" applyBorder="1"/>
    <xf numFmtId="0" fontId="7" fillId="21" borderId="6" xfId="0" applyFont="1" applyFill="1" applyBorder="1" applyAlignment="1">
      <alignment horizontal="center" vertical="center"/>
    </xf>
    <xf numFmtId="0" fontId="6" fillId="11" borderId="7" xfId="0" applyFont="1" applyFill="1" applyBorder="1"/>
    <xf numFmtId="0" fontId="6" fillId="11" borderId="8" xfId="0" applyFont="1" applyFill="1" applyBorder="1"/>
    <xf numFmtId="0" fontId="10" fillId="27" borderId="20" xfId="0" applyFont="1" applyFill="1" applyBorder="1" applyAlignment="1">
      <alignment horizontal="center" vertical="center"/>
    </xf>
    <xf numFmtId="0" fontId="11" fillId="27" borderId="20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2" fillId="4" borderId="3" xfId="0" applyFont="1" applyFill="1" applyBorder="1"/>
    <xf numFmtId="0" fontId="2" fillId="4" borderId="4" xfId="0" applyFont="1" applyFill="1" applyBorder="1"/>
    <xf numFmtId="0" fontId="14" fillId="21" borderId="6" xfId="0" applyFont="1" applyFill="1" applyBorder="1" applyAlignment="1">
      <alignment horizontal="center" vertical="center"/>
    </xf>
    <xf numFmtId="0" fontId="15" fillId="11" borderId="7" xfId="0" applyFont="1" applyFill="1" applyBorder="1"/>
    <xf numFmtId="0" fontId="15" fillId="11" borderId="8" xfId="0" applyFont="1" applyFill="1" applyBorder="1"/>
    <xf numFmtId="0" fontId="30" fillId="6" borderId="6" xfId="0" applyFont="1" applyFill="1" applyBorder="1" applyAlignment="1">
      <alignment horizontal="left" vertical="top"/>
    </xf>
    <xf numFmtId="0" fontId="34" fillId="4" borderId="7" xfId="0" applyFont="1" applyFill="1" applyBorder="1" applyAlignment="1">
      <alignment horizontal="left" vertical="top"/>
    </xf>
    <xf numFmtId="0" fontId="34" fillId="4" borderId="8" xfId="0" applyFont="1" applyFill="1" applyBorder="1" applyAlignment="1">
      <alignment horizontal="left" vertical="top"/>
    </xf>
    <xf numFmtId="0" fontId="31" fillId="4" borderId="36" xfId="0" applyFont="1" applyFill="1" applyBorder="1" applyAlignment="1" applyProtection="1">
      <protection locked="0"/>
    </xf>
    <xf numFmtId="0" fontId="31" fillId="4" borderId="3" xfId="0" applyFont="1" applyFill="1" applyBorder="1" applyAlignment="1" applyProtection="1">
      <protection locked="0"/>
    </xf>
    <xf numFmtId="0" fontId="31" fillId="4" borderId="4" xfId="0" applyFont="1" applyFill="1" applyBorder="1" applyAlignment="1" applyProtection="1">
      <protection locked="0"/>
    </xf>
    <xf numFmtId="0" fontId="14" fillId="22" borderId="37" xfId="0" applyFont="1" applyFill="1" applyBorder="1" applyAlignment="1">
      <alignment horizontal="center" vertical="center"/>
    </xf>
    <xf numFmtId="0" fontId="15" fillId="23" borderId="38" xfId="0" applyFont="1" applyFill="1" applyBorder="1" applyAlignment="1"/>
    <xf numFmtId="0" fontId="0" fillId="0" borderId="39" xfId="0" applyFont="1" applyBorder="1" applyAlignment="1"/>
    <xf numFmtId="0" fontId="14" fillId="8" borderId="9" xfId="0" applyFont="1" applyFill="1" applyBorder="1" applyAlignment="1">
      <alignment horizontal="center" vertical="center"/>
    </xf>
    <xf numFmtId="0" fontId="15" fillId="4" borderId="10" xfId="0" applyFont="1" applyFill="1" applyBorder="1"/>
    <xf numFmtId="0" fontId="20" fillId="3" borderId="6" xfId="0" applyFont="1" applyFill="1" applyBorder="1" applyAlignment="1">
      <alignment horizontal="center" vertical="center" wrapText="1"/>
    </xf>
    <xf numFmtId="0" fontId="12" fillId="4" borderId="7" xfId="0" applyFont="1" applyFill="1" applyBorder="1"/>
    <xf numFmtId="0" fontId="12" fillId="4" borderId="8" xfId="0" applyFont="1" applyFill="1" applyBorder="1"/>
    <xf numFmtId="0" fontId="14" fillId="5" borderId="6" xfId="0" applyFont="1" applyFill="1" applyBorder="1" applyAlignment="1">
      <alignment horizontal="center" vertical="center" wrapText="1"/>
    </xf>
    <xf numFmtId="0" fontId="34" fillId="4" borderId="7" xfId="0" applyFont="1" applyFill="1" applyBorder="1"/>
    <xf numFmtId="0" fontId="34" fillId="4" borderId="8" xfId="0" applyFont="1" applyFill="1" applyBorder="1"/>
    <xf numFmtId="0" fontId="14" fillId="6" borderId="6" xfId="0" applyFont="1" applyFill="1" applyBorder="1" applyAlignment="1">
      <alignment horizontal="center" vertical="center" wrapText="1"/>
    </xf>
    <xf numFmtId="0" fontId="16" fillId="25" borderId="18" xfId="0" applyFont="1" applyFill="1" applyBorder="1" applyAlignment="1">
      <alignment horizontal="center" vertical="center" wrapText="1"/>
    </xf>
    <xf numFmtId="0" fontId="17" fillId="26" borderId="18" xfId="0" applyFont="1" applyFill="1" applyBorder="1" applyAlignment="1">
      <alignment wrapText="1"/>
    </xf>
    <xf numFmtId="0" fontId="17" fillId="26" borderId="19" xfId="0" applyFont="1" applyFill="1" applyBorder="1" applyAlignment="1">
      <alignment wrapText="1"/>
    </xf>
    <xf numFmtId="0" fontId="14" fillId="7" borderId="6" xfId="0" applyFont="1" applyFill="1" applyBorder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830580</xdr:colOff>
      <xdr:row>3</xdr:row>
      <xdr:rowOff>342901</xdr:rowOff>
    </xdr:from>
    <xdr:to>
      <xdr:col>1</xdr:col>
      <xdr:colOff>15240</xdr:colOff>
      <xdr:row>5</xdr:row>
      <xdr:rowOff>102109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BBEB9725-BEB5-415C-AD50-BA6140688BAD}"/>
            </a:ext>
          </a:extLst>
        </xdr:cNvPr>
        <xdr:cNvSpPr/>
      </xdr:nvSpPr>
      <xdr:spPr>
        <a:xfrm rot="19435045">
          <a:off x="830580" y="1005841"/>
          <a:ext cx="274320" cy="53644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830580</xdr:colOff>
      <xdr:row>16</xdr:row>
      <xdr:rowOff>342901</xdr:rowOff>
    </xdr:from>
    <xdr:to>
      <xdr:col>1</xdr:col>
      <xdr:colOff>15240</xdr:colOff>
      <xdr:row>18</xdr:row>
      <xdr:rowOff>102109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2E6DD83-5F87-4363-8D88-337C1D0BAE11}"/>
            </a:ext>
          </a:extLst>
        </xdr:cNvPr>
        <xdr:cNvSpPr/>
      </xdr:nvSpPr>
      <xdr:spPr>
        <a:xfrm rot="19435045">
          <a:off x="830580" y="1005841"/>
          <a:ext cx="274320" cy="53644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830580</xdr:colOff>
      <xdr:row>29</xdr:row>
      <xdr:rowOff>342901</xdr:rowOff>
    </xdr:from>
    <xdr:to>
      <xdr:col>1</xdr:col>
      <xdr:colOff>15240</xdr:colOff>
      <xdr:row>31</xdr:row>
      <xdr:rowOff>102109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6E65B4FD-5160-4465-B629-91C6469ECF07}"/>
            </a:ext>
          </a:extLst>
        </xdr:cNvPr>
        <xdr:cNvSpPr/>
      </xdr:nvSpPr>
      <xdr:spPr>
        <a:xfrm rot="19435045">
          <a:off x="830580" y="4152901"/>
          <a:ext cx="274320" cy="34594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830580</xdr:colOff>
      <xdr:row>42</xdr:row>
      <xdr:rowOff>342901</xdr:rowOff>
    </xdr:from>
    <xdr:to>
      <xdr:col>1</xdr:col>
      <xdr:colOff>15240</xdr:colOff>
      <xdr:row>44</xdr:row>
      <xdr:rowOff>102109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3E0C0BF4-6025-41AB-9196-BE49F31F2AA2}"/>
            </a:ext>
          </a:extLst>
        </xdr:cNvPr>
        <xdr:cNvSpPr/>
      </xdr:nvSpPr>
      <xdr:spPr>
        <a:xfrm rot="19435045">
          <a:off x="830580" y="4152901"/>
          <a:ext cx="274320" cy="34594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830580</xdr:colOff>
      <xdr:row>55</xdr:row>
      <xdr:rowOff>342901</xdr:rowOff>
    </xdr:from>
    <xdr:to>
      <xdr:col>1</xdr:col>
      <xdr:colOff>15240</xdr:colOff>
      <xdr:row>57</xdr:row>
      <xdr:rowOff>102109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5805F8FA-449A-4798-ACE6-E9D8B28DAC0A}"/>
            </a:ext>
          </a:extLst>
        </xdr:cNvPr>
        <xdr:cNvSpPr/>
      </xdr:nvSpPr>
      <xdr:spPr>
        <a:xfrm rot="19435045">
          <a:off x="830580" y="4152901"/>
          <a:ext cx="274320" cy="34594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173763</xdr:colOff>
      <xdr:row>0</xdr:row>
      <xdr:rowOff>373473</xdr:rowOff>
    </xdr:from>
    <xdr:to>
      <xdr:col>7</xdr:col>
      <xdr:colOff>48387</xdr:colOff>
      <xdr:row>1</xdr:row>
      <xdr:rowOff>199879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93B9A932-D794-4074-996F-828C95D4C845}"/>
            </a:ext>
          </a:extLst>
        </xdr:cNvPr>
        <xdr:cNvSpPr/>
      </xdr:nvSpPr>
      <xdr:spPr>
        <a:xfrm rot="18490935">
          <a:off x="3474472" y="296024"/>
          <a:ext cx="207406" cy="362304"/>
        </a:xfrm>
        <a:prstGeom prst="downArrow">
          <a:avLst>
            <a:gd name="adj1" fmla="val 50000"/>
            <a:gd name="adj2" fmla="val 6187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12</xdr:col>
      <xdr:colOff>406742</xdr:colOff>
      <xdr:row>1</xdr:row>
      <xdr:rowOff>67703</xdr:rowOff>
    </xdr:from>
    <xdr:to>
      <xdr:col>13</xdr:col>
      <xdr:colOff>326507</xdr:colOff>
      <xdr:row>2</xdr:row>
      <xdr:rowOff>67703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ACAE666A-FFFC-4265-8D73-57D88C49D189}"/>
            </a:ext>
          </a:extLst>
        </xdr:cNvPr>
        <xdr:cNvSpPr/>
      </xdr:nvSpPr>
      <xdr:spPr>
        <a:xfrm rot="2784778">
          <a:off x="6721705" y="191640"/>
          <a:ext cx="274320" cy="40744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12</xdr:col>
      <xdr:colOff>472440</xdr:colOff>
      <xdr:row>0</xdr:row>
      <xdr:rowOff>373380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111C5E9E-625F-4ECD-A3C9-5BD3E4FCD193}"/>
            </a:ext>
          </a:extLst>
        </xdr:cNvPr>
        <xdr:cNvSpPr/>
      </xdr:nvSpPr>
      <xdr:spPr>
        <a:xfrm>
          <a:off x="0" y="15240"/>
          <a:ext cx="6720840" cy="35814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gu-IN" sz="1600" b="1" u="dbl"/>
            <a:t>ગ્રામ પંચાયત અને વોર્ડ ની ચુંટણી માટે (વધુમાં વોર્ડ ની સંખ્યા ૫ )</a:t>
          </a:r>
          <a:endParaRPr lang="en-IN" sz="1600" b="1" u="dbl"/>
        </a:p>
      </xdr:txBody>
    </xdr:sp>
    <xdr:clientData/>
  </xdr:twoCellAnchor>
  <xdr:twoCellAnchor>
    <xdr:from>
      <xdr:col>0</xdr:col>
      <xdr:colOff>764530</xdr:colOff>
      <xdr:row>1</xdr:row>
      <xdr:rowOff>100026</xdr:rowOff>
    </xdr:from>
    <xdr:to>
      <xdr:col>1</xdr:col>
      <xdr:colOff>92498</xdr:colOff>
      <xdr:row>2</xdr:row>
      <xdr:rowOff>100026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4F146549-9DA3-4CE4-8684-B0B143B05985}"/>
            </a:ext>
          </a:extLst>
        </xdr:cNvPr>
        <xdr:cNvSpPr/>
      </xdr:nvSpPr>
      <xdr:spPr>
        <a:xfrm rot="18014523">
          <a:off x="836184" y="409372"/>
          <a:ext cx="274320" cy="41762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688330</xdr:colOff>
      <xdr:row>14</xdr:row>
      <xdr:rowOff>92405</xdr:rowOff>
    </xdr:from>
    <xdr:to>
      <xdr:col>1</xdr:col>
      <xdr:colOff>16298</xdr:colOff>
      <xdr:row>15</xdr:row>
      <xdr:rowOff>168605</xdr:rowOff>
    </xdr:to>
    <xdr:sp macro="" textlink="">
      <xdr:nvSpPr>
        <xdr:cNvPr id="11" name="Arrow: Down 10">
          <a:extLst>
            <a:ext uri="{FF2B5EF4-FFF2-40B4-BE49-F238E27FC236}">
              <a16:creationId xmlns:a16="http://schemas.microsoft.com/office/drawing/2014/main" id="{AE26C54E-208C-4488-BA9D-561B62879C4D}"/>
            </a:ext>
          </a:extLst>
        </xdr:cNvPr>
        <xdr:cNvSpPr/>
      </xdr:nvSpPr>
      <xdr:spPr>
        <a:xfrm rot="18014523">
          <a:off x="759984" y="3625011"/>
          <a:ext cx="274320" cy="41762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734050</xdr:colOff>
      <xdr:row>27</xdr:row>
      <xdr:rowOff>16205</xdr:rowOff>
    </xdr:from>
    <xdr:to>
      <xdr:col>1</xdr:col>
      <xdr:colOff>62018</xdr:colOff>
      <xdr:row>28</xdr:row>
      <xdr:rowOff>92405</xdr:rowOff>
    </xdr:to>
    <xdr:sp macro="" textlink="">
      <xdr:nvSpPr>
        <xdr:cNvPr id="12" name="Arrow: Down 11">
          <a:extLst>
            <a:ext uri="{FF2B5EF4-FFF2-40B4-BE49-F238E27FC236}">
              <a16:creationId xmlns:a16="http://schemas.microsoft.com/office/drawing/2014/main" id="{B9FA79E5-05C0-481A-A780-2DBC03F342FD}"/>
            </a:ext>
          </a:extLst>
        </xdr:cNvPr>
        <xdr:cNvSpPr/>
      </xdr:nvSpPr>
      <xdr:spPr>
        <a:xfrm rot="18014523">
          <a:off x="805704" y="6375831"/>
          <a:ext cx="274320" cy="41762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734051</xdr:colOff>
      <xdr:row>40</xdr:row>
      <xdr:rowOff>39065</xdr:rowOff>
    </xdr:from>
    <xdr:to>
      <xdr:col>1</xdr:col>
      <xdr:colOff>62019</xdr:colOff>
      <xdr:row>41</xdr:row>
      <xdr:rowOff>115265</xdr:rowOff>
    </xdr:to>
    <xdr:sp macro="" textlink="">
      <xdr:nvSpPr>
        <xdr:cNvPr id="13" name="Arrow: Down 12">
          <a:extLst>
            <a:ext uri="{FF2B5EF4-FFF2-40B4-BE49-F238E27FC236}">
              <a16:creationId xmlns:a16="http://schemas.microsoft.com/office/drawing/2014/main" id="{92ED2585-CA09-40E2-A561-F04860B34097}"/>
            </a:ext>
          </a:extLst>
        </xdr:cNvPr>
        <xdr:cNvSpPr/>
      </xdr:nvSpPr>
      <xdr:spPr>
        <a:xfrm rot="18014523">
          <a:off x="805705" y="9286671"/>
          <a:ext cx="274320" cy="41762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611890</xdr:colOff>
      <xdr:row>52</xdr:row>
      <xdr:rowOff>29960</xdr:rowOff>
    </xdr:from>
    <xdr:to>
      <xdr:col>1</xdr:col>
      <xdr:colOff>9554</xdr:colOff>
      <xdr:row>53</xdr:row>
      <xdr:rowOff>172286</xdr:rowOff>
    </xdr:to>
    <xdr:sp macro="" textlink="">
      <xdr:nvSpPr>
        <xdr:cNvPr id="14" name="Arrow: Down 13">
          <a:extLst>
            <a:ext uri="{FF2B5EF4-FFF2-40B4-BE49-F238E27FC236}">
              <a16:creationId xmlns:a16="http://schemas.microsoft.com/office/drawing/2014/main" id="{3DD41DCB-C1A7-4F24-A0DE-86F0EF164CD6}"/>
            </a:ext>
          </a:extLst>
        </xdr:cNvPr>
        <xdr:cNvSpPr/>
      </xdr:nvSpPr>
      <xdr:spPr>
        <a:xfrm rot="18014523">
          <a:off x="685329" y="11980881"/>
          <a:ext cx="340446" cy="4873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31423</xdr:colOff>
      <xdr:row>10</xdr:row>
      <xdr:rowOff>101683</xdr:rowOff>
    </xdr:from>
    <xdr:to>
      <xdr:col>7</xdr:col>
      <xdr:colOff>305743</xdr:colOff>
      <xdr:row>12</xdr:row>
      <xdr:rowOff>124502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AF481BE4-67C4-4B6C-A14E-99DF074AC2A4}"/>
            </a:ext>
          </a:extLst>
        </xdr:cNvPr>
        <xdr:cNvSpPr/>
      </xdr:nvSpPr>
      <xdr:spPr>
        <a:xfrm rot="13341491">
          <a:off x="4070023" y="2562943"/>
          <a:ext cx="274320" cy="60955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00"/>
  <sheetViews>
    <sheetView showGridLines="0" workbookViewId="0">
      <pane xSplit="1" topLeftCell="B1" activePane="topRight" state="frozen"/>
      <selection pane="topRight" activeCell="C19" sqref="C19"/>
    </sheetView>
  </sheetViews>
  <sheetFormatPr defaultColWidth="14.44140625" defaultRowHeight="15" customHeight="1"/>
  <cols>
    <col min="1" max="1" width="15.88671875" customWidth="1"/>
    <col min="2" max="3" width="5.88671875" customWidth="1"/>
    <col min="4" max="4" width="5.109375" customWidth="1"/>
    <col min="5" max="7" width="7.109375" customWidth="1"/>
    <col min="8" max="8" width="5.88671875" customWidth="1"/>
    <col min="9" max="9" width="8.6640625" customWidth="1"/>
    <col min="10" max="10" width="5.109375" customWidth="1"/>
    <col min="11" max="12" width="8.6640625" customWidth="1"/>
    <col min="13" max="13" width="7.109375" customWidth="1"/>
  </cols>
  <sheetData>
    <row r="1" spans="1:13" ht="30" customHeight="1">
      <c r="A1" s="53" t="s">
        <v>20</v>
      </c>
    </row>
    <row r="2" spans="1:13" ht="21.75" customHeight="1" thickBot="1">
      <c r="A2" s="52"/>
      <c r="B2" s="55" t="s">
        <v>0</v>
      </c>
      <c r="C2" s="55" t="s">
        <v>1</v>
      </c>
      <c r="D2" s="55" t="s">
        <v>2</v>
      </c>
      <c r="E2" s="112" t="s">
        <v>3</v>
      </c>
      <c r="F2" s="113"/>
      <c r="G2" s="113"/>
      <c r="H2" s="135" t="s">
        <v>22</v>
      </c>
      <c r="I2" s="136"/>
      <c r="J2" s="137"/>
      <c r="K2" s="124"/>
      <c r="L2" s="125"/>
      <c r="M2" s="126"/>
    </row>
    <row r="3" spans="1:13" ht="16.2" thickBot="1">
      <c r="A3" s="54" t="s">
        <v>4</v>
      </c>
      <c r="B3" s="63">
        <v>200</v>
      </c>
      <c r="C3" s="63">
        <v>200</v>
      </c>
      <c r="D3" s="6">
        <f>SUM(B3:C3)</f>
        <v>400</v>
      </c>
      <c r="E3" s="163" t="s">
        <v>5</v>
      </c>
      <c r="F3" s="164"/>
      <c r="G3" s="64"/>
      <c r="H3" s="165" t="s">
        <v>6</v>
      </c>
      <c r="I3" s="166"/>
      <c r="J3" s="167"/>
      <c r="K3" s="132" t="s">
        <v>23</v>
      </c>
      <c r="L3" s="133"/>
      <c r="M3" s="134"/>
    </row>
    <row r="4" spans="1:13" ht="46.5" customHeight="1" thickBot="1">
      <c r="A4" s="138" t="s">
        <v>21</v>
      </c>
      <c r="B4" s="140" t="s">
        <v>8</v>
      </c>
      <c r="C4" s="141"/>
      <c r="D4" s="142"/>
      <c r="E4" s="143" t="s">
        <v>9</v>
      </c>
      <c r="F4" s="141"/>
      <c r="G4" s="142"/>
      <c r="H4" s="144" t="s">
        <v>10</v>
      </c>
      <c r="I4" s="141"/>
      <c r="J4" s="142"/>
      <c r="K4" s="145" t="s">
        <v>11</v>
      </c>
      <c r="L4" s="141"/>
      <c r="M4" s="142"/>
    </row>
    <row r="5" spans="1:13">
      <c r="A5" s="139"/>
      <c r="B5" s="24" t="s">
        <v>0</v>
      </c>
      <c r="C5" s="25" t="s">
        <v>1</v>
      </c>
      <c r="D5" s="26" t="s">
        <v>2</v>
      </c>
      <c r="E5" s="27" t="s">
        <v>0</v>
      </c>
      <c r="F5" s="28" t="s">
        <v>1</v>
      </c>
      <c r="G5" s="29" t="s">
        <v>2</v>
      </c>
      <c r="H5" s="30" t="s">
        <v>0</v>
      </c>
      <c r="I5" s="31" t="s">
        <v>1</v>
      </c>
      <c r="J5" s="32" t="s">
        <v>2</v>
      </c>
      <c r="K5" s="33" t="s">
        <v>0</v>
      </c>
      <c r="L5" s="34" t="s">
        <v>1</v>
      </c>
      <c r="M5" s="35" t="s">
        <v>2</v>
      </c>
    </row>
    <row r="6" spans="1:13" ht="16.2" customHeight="1">
      <c r="A6" s="79" t="s">
        <v>25</v>
      </c>
      <c r="B6" s="60">
        <v>0</v>
      </c>
      <c r="C6" s="60">
        <v>0</v>
      </c>
      <c r="D6" s="8">
        <f t="shared" ref="D6:D11" si="0">SUM(B6:C6)</f>
        <v>0</v>
      </c>
      <c r="E6" s="100">
        <f t="shared" ref="E6:F6" si="1">B6*100/B3</f>
        <v>0</v>
      </c>
      <c r="F6" s="100">
        <f t="shared" si="1"/>
        <v>0</v>
      </c>
      <c r="G6" s="100">
        <f t="shared" ref="G6:G11" si="2">SUM(E6:F6)</f>
        <v>0</v>
      </c>
      <c r="H6" s="101">
        <f t="shared" ref="H6:I6" si="3">B6</f>
        <v>0</v>
      </c>
      <c r="I6" s="101">
        <f t="shared" si="3"/>
        <v>0</v>
      </c>
      <c r="J6" s="101">
        <f t="shared" ref="J6:J11" si="4">SUM(H6:I6)</f>
        <v>0</v>
      </c>
      <c r="K6" s="102">
        <f t="shared" ref="K6:M6" si="5">H6*100/B3</f>
        <v>0</v>
      </c>
      <c r="L6" s="102">
        <f t="shared" si="5"/>
        <v>0</v>
      </c>
      <c r="M6" s="102">
        <f t="shared" si="5"/>
        <v>0</v>
      </c>
    </row>
    <row r="7" spans="1:13" ht="16.2" customHeight="1">
      <c r="A7" s="79" t="s">
        <v>13</v>
      </c>
      <c r="B7" s="60">
        <v>0</v>
      </c>
      <c r="C7" s="60">
        <v>0</v>
      </c>
      <c r="D7" s="8">
        <f t="shared" si="0"/>
        <v>0</v>
      </c>
      <c r="E7" s="100">
        <f t="shared" ref="E7:F7" si="6">B7*100/B3</f>
        <v>0</v>
      </c>
      <c r="F7" s="100">
        <f t="shared" si="6"/>
        <v>0</v>
      </c>
      <c r="G7" s="100">
        <f t="shared" si="2"/>
        <v>0</v>
      </c>
      <c r="H7" s="101">
        <f t="shared" ref="H7:I7" si="7">H6+B7</f>
        <v>0</v>
      </c>
      <c r="I7" s="101">
        <f t="shared" si="7"/>
        <v>0</v>
      </c>
      <c r="J7" s="101">
        <f t="shared" si="4"/>
        <v>0</v>
      </c>
      <c r="K7" s="102">
        <f t="shared" ref="K7:M7" si="8">H7*100/B3</f>
        <v>0</v>
      </c>
      <c r="L7" s="102">
        <f t="shared" si="8"/>
        <v>0</v>
      </c>
      <c r="M7" s="102">
        <f t="shared" si="8"/>
        <v>0</v>
      </c>
    </row>
    <row r="8" spans="1:13" ht="16.2" customHeight="1">
      <c r="A8" s="79" t="s">
        <v>16</v>
      </c>
      <c r="B8" s="60"/>
      <c r="C8" s="60"/>
      <c r="D8" s="8">
        <f t="shared" si="0"/>
        <v>0</v>
      </c>
      <c r="E8" s="100">
        <f t="shared" ref="E8:F8" si="9">B8*100/B3</f>
        <v>0</v>
      </c>
      <c r="F8" s="100">
        <f t="shared" si="9"/>
        <v>0</v>
      </c>
      <c r="G8" s="100">
        <f t="shared" si="2"/>
        <v>0</v>
      </c>
      <c r="H8" s="101">
        <f t="shared" ref="H8:I8" si="10">H7+B8</f>
        <v>0</v>
      </c>
      <c r="I8" s="101">
        <f t="shared" si="10"/>
        <v>0</v>
      </c>
      <c r="J8" s="101">
        <f t="shared" si="4"/>
        <v>0</v>
      </c>
      <c r="K8" s="102">
        <f t="shared" ref="K8:M8" si="11">H8*100/B3</f>
        <v>0</v>
      </c>
      <c r="L8" s="102">
        <f t="shared" si="11"/>
        <v>0</v>
      </c>
      <c r="M8" s="102">
        <f t="shared" si="11"/>
        <v>0</v>
      </c>
    </row>
    <row r="9" spans="1:13" ht="16.2" customHeight="1">
      <c r="A9" s="79" t="s">
        <v>17</v>
      </c>
      <c r="B9" s="60"/>
      <c r="C9" s="60"/>
      <c r="D9" s="8">
        <f t="shared" si="0"/>
        <v>0</v>
      </c>
      <c r="E9" s="100">
        <f t="shared" ref="E9:F9" si="12">B9*100/B3</f>
        <v>0</v>
      </c>
      <c r="F9" s="100">
        <f t="shared" si="12"/>
        <v>0</v>
      </c>
      <c r="G9" s="100">
        <f t="shared" si="2"/>
        <v>0</v>
      </c>
      <c r="H9" s="101">
        <f t="shared" ref="H9:I9" si="13">H8+B9</f>
        <v>0</v>
      </c>
      <c r="I9" s="101">
        <f t="shared" si="13"/>
        <v>0</v>
      </c>
      <c r="J9" s="101">
        <f t="shared" si="4"/>
        <v>0</v>
      </c>
      <c r="K9" s="102">
        <f t="shared" ref="K9:M9" si="14">H9*100/B3</f>
        <v>0</v>
      </c>
      <c r="L9" s="102">
        <f t="shared" si="14"/>
        <v>0</v>
      </c>
      <c r="M9" s="102">
        <f t="shared" si="14"/>
        <v>0</v>
      </c>
    </row>
    <row r="10" spans="1:13" ht="16.2" customHeight="1">
      <c r="A10" s="79" t="s">
        <v>18</v>
      </c>
      <c r="B10" s="60"/>
      <c r="C10" s="60"/>
      <c r="D10" s="8">
        <f t="shared" si="0"/>
        <v>0</v>
      </c>
      <c r="E10" s="100">
        <f t="shared" ref="E10:F10" si="15">B10*100/B3</f>
        <v>0</v>
      </c>
      <c r="F10" s="100">
        <f t="shared" si="15"/>
        <v>0</v>
      </c>
      <c r="G10" s="100">
        <f t="shared" si="2"/>
        <v>0</v>
      </c>
      <c r="H10" s="101">
        <f t="shared" ref="H10:I10" si="16">H9+B10</f>
        <v>0</v>
      </c>
      <c r="I10" s="101">
        <f t="shared" si="16"/>
        <v>0</v>
      </c>
      <c r="J10" s="101">
        <f t="shared" si="4"/>
        <v>0</v>
      </c>
      <c r="K10" s="102">
        <f t="shared" ref="K10:M10" si="17">H10*100/B3</f>
        <v>0</v>
      </c>
      <c r="L10" s="102">
        <f t="shared" si="17"/>
        <v>0</v>
      </c>
      <c r="M10" s="102">
        <f t="shared" si="17"/>
        <v>0</v>
      </c>
    </row>
    <row r="11" spans="1:13" ht="16.2" customHeight="1" thickBot="1">
      <c r="A11" s="80" t="s">
        <v>19</v>
      </c>
      <c r="B11" s="91"/>
      <c r="C11" s="91"/>
      <c r="D11" s="58">
        <f t="shared" si="0"/>
        <v>0</v>
      </c>
      <c r="E11" s="103">
        <f t="shared" ref="E11:F11" si="18">B11*100/B3</f>
        <v>0</v>
      </c>
      <c r="F11" s="103">
        <f t="shared" si="18"/>
        <v>0</v>
      </c>
      <c r="G11" s="103">
        <f t="shared" si="2"/>
        <v>0</v>
      </c>
      <c r="H11" s="50">
        <f t="shared" ref="H11:I11" si="19">H10+B11</f>
        <v>0</v>
      </c>
      <c r="I11" s="50">
        <f t="shared" si="19"/>
        <v>0</v>
      </c>
      <c r="J11" s="50">
        <f t="shared" si="4"/>
        <v>0</v>
      </c>
      <c r="K11" s="114">
        <f t="shared" ref="K11:M11" si="20">H11*100/B3</f>
        <v>0</v>
      </c>
      <c r="L11" s="114">
        <f t="shared" si="20"/>
        <v>0</v>
      </c>
      <c r="M11" s="114">
        <f t="shared" si="20"/>
        <v>0</v>
      </c>
    </row>
    <row r="12" spans="1:13" ht="28.2" customHeight="1" thickBot="1">
      <c r="A12" s="74" t="s">
        <v>24</v>
      </c>
      <c r="B12" s="92">
        <f t="shared" ref="B12:D12" si="21">SUM(B6:B11)</f>
        <v>0</v>
      </c>
      <c r="C12" s="93">
        <f t="shared" si="21"/>
        <v>0</v>
      </c>
      <c r="D12" s="93">
        <f t="shared" si="21"/>
        <v>0</v>
      </c>
      <c r="E12" s="94">
        <f t="shared" ref="E12:G12" si="22">B12*100/B3</f>
        <v>0</v>
      </c>
      <c r="F12" s="94">
        <f t="shared" si="22"/>
        <v>0</v>
      </c>
      <c r="G12" s="95">
        <f t="shared" si="22"/>
        <v>0</v>
      </c>
      <c r="H12" s="121" t="s">
        <v>30</v>
      </c>
      <c r="I12" s="122"/>
      <c r="J12" s="122"/>
      <c r="K12" s="122"/>
      <c r="L12" s="122"/>
      <c r="M12" s="123"/>
    </row>
    <row r="13" spans="1:13" ht="15" customHeight="1">
      <c r="B13" s="62" t="s">
        <v>28</v>
      </c>
      <c r="C13" s="62"/>
      <c r="D13" s="62"/>
      <c r="E13" s="62"/>
      <c r="F13" s="62"/>
      <c r="G13" s="62"/>
      <c r="H13" s="62"/>
      <c r="I13" s="62"/>
      <c r="J13" s="62"/>
      <c r="K13" s="62"/>
      <c r="L13" s="61"/>
      <c r="M13" s="61"/>
    </row>
    <row r="14" spans="1:13" ht="15" customHeight="1">
      <c r="B14" s="62" t="s">
        <v>29</v>
      </c>
      <c r="C14" s="62"/>
      <c r="D14" s="62"/>
      <c r="E14" s="62"/>
      <c r="F14" s="62"/>
      <c r="G14" s="62"/>
      <c r="H14" s="62"/>
      <c r="I14" s="62"/>
      <c r="J14" s="62"/>
      <c r="K14" s="62"/>
      <c r="L14" s="61"/>
      <c r="M14" s="61"/>
    </row>
    <row r="15" spans="1:13" ht="16.2" thickBot="1">
      <c r="A15" s="52"/>
      <c r="B15" s="55" t="s">
        <v>0</v>
      </c>
      <c r="C15" s="55" t="s">
        <v>1</v>
      </c>
      <c r="D15" s="55" t="s">
        <v>2</v>
      </c>
      <c r="E15" s="112" t="s">
        <v>3</v>
      </c>
      <c r="F15" s="113"/>
      <c r="G15" s="113"/>
      <c r="H15" s="135" t="str">
        <f>H2</f>
        <v xml:space="preserve">વિજાપુર </v>
      </c>
      <c r="I15" s="136"/>
      <c r="J15" s="137"/>
      <c r="K15" s="124"/>
      <c r="L15" s="125"/>
      <c r="M15" s="126"/>
    </row>
    <row r="16" spans="1:13" ht="16.2" thickBot="1">
      <c r="A16" s="5" t="s">
        <v>4</v>
      </c>
      <c r="B16" s="63">
        <v>120</v>
      </c>
      <c r="C16" s="63">
        <v>120</v>
      </c>
      <c r="D16" s="6">
        <f>SUM(B16:C16)</f>
        <v>240</v>
      </c>
      <c r="E16" s="127" t="s">
        <v>5</v>
      </c>
      <c r="F16" s="128"/>
      <c r="G16" s="64"/>
      <c r="H16" s="129" t="s">
        <v>6</v>
      </c>
      <c r="I16" s="130"/>
      <c r="J16" s="131"/>
      <c r="K16" s="132" t="str">
        <f>K3</f>
        <v xml:space="preserve">સરદારપુર </v>
      </c>
      <c r="L16" s="133"/>
      <c r="M16" s="134"/>
    </row>
    <row r="17" spans="1:13" ht="31.5" customHeight="1" thickBot="1">
      <c r="A17" s="138" t="s">
        <v>21</v>
      </c>
      <c r="B17" s="140" t="s">
        <v>8</v>
      </c>
      <c r="C17" s="141"/>
      <c r="D17" s="142"/>
      <c r="E17" s="143" t="s">
        <v>9</v>
      </c>
      <c r="F17" s="141"/>
      <c r="G17" s="142"/>
      <c r="H17" s="144" t="s">
        <v>10</v>
      </c>
      <c r="I17" s="141"/>
      <c r="J17" s="142"/>
      <c r="K17" s="145" t="s">
        <v>11</v>
      </c>
      <c r="L17" s="141"/>
      <c r="M17" s="142"/>
    </row>
    <row r="18" spans="1:13">
      <c r="A18" s="139"/>
      <c r="B18" s="36" t="s">
        <v>0</v>
      </c>
      <c r="C18" s="37" t="s">
        <v>1</v>
      </c>
      <c r="D18" s="38" t="s">
        <v>2</v>
      </c>
      <c r="E18" s="39" t="s">
        <v>0</v>
      </c>
      <c r="F18" s="40" t="s">
        <v>1</v>
      </c>
      <c r="G18" s="41" t="s">
        <v>2</v>
      </c>
      <c r="H18" s="42" t="s">
        <v>0</v>
      </c>
      <c r="I18" s="43" t="s">
        <v>1</v>
      </c>
      <c r="J18" s="44" t="s">
        <v>2</v>
      </c>
      <c r="K18" s="45" t="s">
        <v>0</v>
      </c>
      <c r="L18" s="46" t="s">
        <v>1</v>
      </c>
      <c r="M18" s="47" t="s">
        <v>2</v>
      </c>
    </row>
    <row r="19" spans="1:13" ht="15.6">
      <c r="A19" s="79" t="s">
        <v>25</v>
      </c>
      <c r="B19" s="60">
        <v>50</v>
      </c>
      <c r="C19" s="60">
        <v>35</v>
      </c>
      <c r="D19" s="7">
        <f t="shared" ref="D19:D24" si="23">SUM(B19:C19)</f>
        <v>85</v>
      </c>
      <c r="E19" s="104">
        <f t="shared" ref="E19:F19" si="24">B19*100/B16</f>
        <v>41.666666666666664</v>
      </c>
      <c r="F19" s="104">
        <f t="shared" si="24"/>
        <v>29.166666666666668</v>
      </c>
      <c r="G19" s="105">
        <f t="shared" ref="G19:G24" si="25">SUM(E19:F19)</f>
        <v>70.833333333333329</v>
      </c>
      <c r="H19" s="106">
        <f t="shared" ref="H19:I19" si="26">B19</f>
        <v>50</v>
      </c>
      <c r="I19" s="106">
        <f t="shared" si="26"/>
        <v>35</v>
      </c>
      <c r="J19" s="107">
        <f t="shared" ref="J19:J24" si="27">SUM(H19:I19)</f>
        <v>85</v>
      </c>
      <c r="K19" s="108">
        <f t="shared" ref="K19:M19" si="28">H19*100/B16</f>
        <v>41.666666666666664</v>
      </c>
      <c r="L19" s="108">
        <f t="shared" si="28"/>
        <v>29.166666666666668</v>
      </c>
      <c r="M19" s="108">
        <f t="shared" si="28"/>
        <v>35.416666666666664</v>
      </c>
    </row>
    <row r="20" spans="1:13" ht="15.6">
      <c r="A20" s="79" t="s">
        <v>13</v>
      </c>
      <c r="B20" s="60">
        <v>25</v>
      </c>
      <c r="C20" s="60">
        <v>20</v>
      </c>
      <c r="D20" s="7">
        <f t="shared" si="23"/>
        <v>45</v>
      </c>
      <c r="E20" s="104">
        <f t="shared" ref="E20:F20" si="29">B20*100/B16</f>
        <v>20.833333333333332</v>
      </c>
      <c r="F20" s="104">
        <f t="shared" si="29"/>
        <v>16.666666666666668</v>
      </c>
      <c r="G20" s="105">
        <f t="shared" si="25"/>
        <v>37.5</v>
      </c>
      <c r="H20" s="106">
        <f t="shared" ref="H20:I20" si="30">H19+B20</f>
        <v>75</v>
      </c>
      <c r="I20" s="106">
        <f t="shared" si="30"/>
        <v>55</v>
      </c>
      <c r="J20" s="107">
        <f t="shared" si="27"/>
        <v>130</v>
      </c>
      <c r="K20" s="108">
        <f t="shared" ref="K20:M20" si="31">H20*100/B16</f>
        <v>62.5</v>
      </c>
      <c r="L20" s="108">
        <f t="shared" si="31"/>
        <v>45.833333333333336</v>
      </c>
      <c r="M20" s="108">
        <f t="shared" si="31"/>
        <v>54.166666666666664</v>
      </c>
    </row>
    <row r="21" spans="1:13" ht="15.75" customHeight="1">
      <c r="A21" s="79" t="s">
        <v>16</v>
      </c>
      <c r="B21" s="60">
        <v>11</v>
      </c>
      <c r="C21" s="60">
        <v>12</v>
      </c>
      <c r="D21" s="7">
        <f t="shared" si="23"/>
        <v>23</v>
      </c>
      <c r="E21" s="104">
        <f t="shared" ref="E21:F21" si="32">B21*100/B16</f>
        <v>9.1666666666666661</v>
      </c>
      <c r="F21" s="104">
        <f t="shared" si="32"/>
        <v>10</v>
      </c>
      <c r="G21" s="105">
        <f t="shared" si="25"/>
        <v>19.166666666666664</v>
      </c>
      <c r="H21" s="106">
        <f t="shared" ref="H21:I21" si="33">H20+B21</f>
        <v>86</v>
      </c>
      <c r="I21" s="106">
        <f t="shared" si="33"/>
        <v>67</v>
      </c>
      <c r="J21" s="107">
        <f t="shared" si="27"/>
        <v>153</v>
      </c>
      <c r="K21" s="108">
        <f t="shared" ref="K21:M21" si="34">H21*100/B16</f>
        <v>71.666666666666671</v>
      </c>
      <c r="L21" s="108">
        <f t="shared" si="34"/>
        <v>55.833333333333336</v>
      </c>
      <c r="M21" s="108">
        <f t="shared" si="34"/>
        <v>63.75</v>
      </c>
    </row>
    <row r="22" spans="1:13" ht="15.75" customHeight="1">
      <c r="A22" s="79" t="s">
        <v>17</v>
      </c>
      <c r="B22" s="60">
        <v>12</v>
      </c>
      <c r="C22" s="60">
        <v>13</v>
      </c>
      <c r="D22" s="7">
        <f t="shared" si="23"/>
        <v>25</v>
      </c>
      <c r="E22" s="104">
        <f t="shared" ref="E22:F22" si="35">B22*100/B16</f>
        <v>10</v>
      </c>
      <c r="F22" s="104">
        <f t="shared" si="35"/>
        <v>10.833333333333334</v>
      </c>
      <c r="G22" s="105">
        <f t="shared" si="25"/>
        <v>20.833333333333336</v>
      </c>
      <c r="H22" s="106">
        <f t="shared" ref="H22:I22" si="36">H21+B22</f>
        <v>98</v>
      </c>
      <c r="I22" s="106">
        <f t="shared" si="36"/>
        <v>80</v>
      </c>
      <c r="J22" s="107">
        <f t="shared" si="27"/>
        <v>178</v>
      </c>
      <c r="K22" s="108">
        <f t="shared" ref="K22:M22" si="37">H22*100/B16</f>
        <v>81.666666666666671</v>
      </c>
      <c r="L22" s="108">
        <f t="shared" si="37"/>
        <v>66.666666666666671</v>
      </c>
      <c r="M22" s="108">
        <f t="shared" si="37"/>
        <v>74.166666666666671</v>
      </c>
    </row>
    <row r="23" spans="1:13" ht="15.75" customHeight="1">
      <c r="A23" s="79" t="s">
        <v>18</v>
      </c>
      <c r="B23" s="60">
        <v>13</v>
      </c>
      <c r="C23" s="60">
        <v>15</v>
      </c>
      <c r="D23" s="7">
        <f t="shared" si="23"/>
        <v>28</v>
      </c>
      <c r="E23" s="104">
        <f t="shared" ref="E23:F23" si="38">B23*100/B16</f>
        <v>10.833333333333334</v>
      </c>
      <c r="F23" s="104">
        <f t="shared" si="38"/>
        <v>12.5</v>
      </c>
      <c r="G23" s="105">
        <f t="shared" si="25"/>
        <v>23.333333333333336</v>
      </c>
      <c r="H23" s="106">
        <f t="shared" ref="H23:I23" si="39">H22+B23</f>
        <v>111</v>
      </c>
      <c r="I23" s="106">
        <f t="shared" si="39"/>
        <v>95</v>
      </c>
      <c r="J23" s="107">
        <f t="shared" si="27"/>
        <v>206</v>
      </c>
      <c r="K23" s="108">
        <f t="shared" ref="K23:M23" si="40">H23*100/B16</f>
        <v>92.5</v>
      </c>
      <c r="L23" s="108">
        <f t="shared" si="40"/>
        <v>79.166666666666671</v>
      </c>
      <c r="M23" s="108">
        <f t="shared" si="40"/>
        <v>85.833333333333329</v>
      </c>
    </row>
    <row r="24" spans="1:13" ht="15.75" customHeight="1" thickBot="1">
      <c r="A24" s="80" t="s">
        <v>19</v>
      </c>
      <c r="B24" s="91">
        <v>14</v>
      </c>
      <c r="C24" s="91">
        <v>16</v>
      </c>
      <c r="D24" s="57">
        <f t="shared" si="23"/>
        <v>30</v>
      </c>
      <c r="E24" s="109">
        <f t="shared" ref="E24:F24" si="41">B24*100/B16</f>
        <v>11.666666666666666</v>
      </c>
      <c r="F24" s="109">
        <f t="shared" si="41"/>
        <v>13.333333333333334</v>
      </c>
      <c r="G24" s="110">
        <f t="shared" si="25"/>
        <v>25</v>
      </c>
      <c r="H24" s="115">
        <f t="shared" ref="H24:I24" si="42">H23+B24</f>
        <v>125</v>
      </c>
      <c r="I24" s="115">
        <f t="shared" si="42"/>
        <v>111</v>
      </c>
      <c r="J24" s="116">
        <f t="shared" si="27"/>
        <v>236</v>
      </c>
      <c r="K24" s="117">
        <f t="shared" ref="K24:M24" si="43">H24*100/B16</f>
        <v>104.16666666666667</v>
      </c>
      <c r="L24" s="117">
        <f t="shared" si="43"/>
        <v>92.5</v>
      </c>
      <c r="M24" s="117">
        <f t="shared" si="43"/>
        <v>98.333333333333329</v>
      </c>
    </row>
    <row r="25" spans="1:13" ht="20.399999999999999" customHeight="1" thickBot="1">
      <c r="A25" s="74" t="s">
        <v>24</v>
      </c>
      <c r="B25" s="92">
        <f t="shared" ref="B25:D25" si="44">SUM(B19:B24)</f>
        <v>125</v>
      </c>
      <c r="C25" s="93">
        <f t="shared" si="44"/>
        <v>111</v>
      </c>
      <c r="D25" s="93">
        <f t="shared" si="44"/>
        <v>236</v>
      </c>
      <c r="E25" s="94">
        <f t="shared" ref="E25:G25" si="45">B25*100/B16</f>
        <v>104.16666666666667</v>
      </c>
      <c r="F25" s="94">
        <f t="shared" si="45"/>
        <v>92.5</v>
      </c>
      <c r="G25" s="95">
        <f t="shared" si="45"/>
        <v>98.333333333333329</v>
      </c>
      <c r="H25" s="121" t="s">
        <v>30</v>
      </c>
      <c r="I25" s="122"/>
      <c r="J25" s="122"/>
      <c r="K25" s="122"/>
      <c r="L25" s="122"/>
      <c r="M25" s="123"/>
    </row>
    <row r="26" spans="1:13" ht="15.75" customHeight="1">
      <c r="A26" s="9"/>
      <c r="B26" s="62" t="s">
        <v>28</v>
      </c>
      <c r="C26" s="62"/>
      <c r="D26" s="62"/>
      <c r="E26" s="62"/>
      <c r="F26" s="62"/>
      <c r="G26" s="62"/>
      <c r="H26" s="62"/>
      <c r="I26" s="62"/>
      <c r="J26" s="62"/>
      <c r="K26" s="62"/>
      <c r="L26" s="61"/>
      <c r="M26" s="61"/>
    </row>
    <row r="27" spans="1:13" ht="15.75" customHeight="1">
      <c r="A27" s="9"/>
      <c r="B27" s="62" t="s">
        <v>29</v>
      </c>
      <c r="C27" s="62"/>
      <c r="D27" s="62"/>
      <c r="E27" s="62"/>
      <c r="F27" s="62"/>
      <c r="G27" s="62"/>
      <c r="H27" s="62"/>
      <c r="I27" s="62"/>
      <c r="J27" s="62"/>
      <c r="K27" s="62"/>
      <c r="L27" s="61"/>
      <c r="M27" s="61"/>
    </row>
    <row r="28" spans="1:13" ht="15.75" customHeight="1" thickBot="1">
      <c r="A28" s="52"/>
      <c r="B28" s="55" t="s">
        <v>0</v>
      </c>
      <c r="C28" s="55" t="s">
        <v>1</v>
      </c>
      <c r="D28" s="55" t="s">
        <v>2</v>
      </c>
      <c r="E28" s="112" t="s">
        <v>3</v>
      </c>
      <c r="F28" s="113"/>
      <c r="G28" s="113"/>
      <c r="H28" s="135" t="str">
        <f>H15</f>
        <v xml:space="preserve">વિજાપુર </v>
      </c>
      <c r="I28" s="136"/>
      <c r="J28" s="137"/>
      <c r="K28" s="124"/>
      <c r="L28" s="125"/>
      <c r="M28" s="126"/>
    </row>
    <row r="29" spans="1:13" ht="15.75" customHeight="1" thickBot="1">
      <c r="A29" s="5" t="s">
        <v>4</v>
      </c>
      <c r="B29" s="84">
        <v>200</v>
      </c>
      <c r="C29" s="84">
        <v>200</v>
      </c>
      <c r="D29" s="85">
        <f>SUM(B29:C29)</f>
        <v>400</v>
      </c>
      <c r="E29" s="150" t="s">
        <v>5</v>
      </c>
      <c r="F29" s="151"/>
      <c r="G29" s="86"/>
      <c r="H29" s="152" t="s">
        <v>6</v>
      </c>
      <c r="I29" s="141"/>
      <c r="J29" s="142"/>
      <c r="K29" s="153" t="str">
        <f>K16</f>
        <v xml:space="preserve">સરદારપુર </v>
      </c>
      <c r="L29" s="154"/>
      <c r="M29" s="155"/>
    </row>
    <row r="30" spans="1:13" ht="33" customHeight="1" thickBot="1">
      <c r="A30" s="138" t="s">
        <v>21</v>
      </c>
      <c r="B30" s="140" t="s">
        <v>8</v>
      </c>
      <c r="C30" s="141"/>
      <c r="D30" s="142"/>
      <c r="E30" s="143" t="s">
        <v>9</v>
      </c>
      <c r="F30" s="141"/>
      <c r="G30" s="142"/>
      <c r="H30" s="144" t="s">
        <v>10</v>
      </c>
      <c r="I30" s="141"/>
      <c r="J30" s="142"/>
      <c r="K30" s="145" t="s">
        <v>11</v>
      </c>
      <c r="L30" s="146"/>
      <c r="M30" s="147"/>
    </row>
    <row r="31" spans="1:13" ht="15.75" customHeight="1">
      <c r="A31" s="139"/>
      <c r="B31" s="24" t="s">
        <v>0</v>
      </c>
      <c r="C31" s="25" t="s">
        <v>1</v>
      </c>
      <c r="D31" s="26" t="s">
        <v>2</v>
      </c>
      <c r="E31" s="27" t="s">
        <v>0</v>
      </c>
      <c r="F31" s="28" t="s">
        <v>1</v>
      </c>
      <c r="G31" s="29" t="s">
        <v>2</v>
      </c>
      <c r="H31" s="42" t="s">
        <v>0</v>
      </c>
      <c r="I31" s="43" t="s">
        <v>1</v>
      </c>
      <c r="J31" s="44" t="s">
        <v>2</v>
      </c>
      <c r="K31" s="45" t="s">
        <v>0</v>
      </c>
      <c r="L31" s="46" t="s">
        <v>1</v>
      </c>
      <c r="M31" s="47" t="s">
        <v>2</v>
      </c>
    </row>
    <row r="32" spans="1:13" ht="15.75" customHeight="1">
      <c r="A32" s="79" t="s">
        <v>25</v>
      </c>
      <c r="B32" s="60">
        <v>45</v>
      </c>
      <c r="C32" s="60">
        <v>35</v>
      </c>
      <c r="D32" s="8">
        <f t="shared" ref="D32:D37" si="46">SUM(B32:C32)</f>
        <v>80</v>
      </c>
      <c r="E32" s="100">
        <f t="shared" ref="E32:F32" si="47">B32*100/B29</f>
        <v>22.5</v>
      </c>
      <c r="F32" s="100">
        <f t="shared" si="47"/>
        <v>17.5</v>
      </c>
      <c r="G32" s="100">
        <f t="shared" ref="G32:G37" si="48">SUM(E32:F32)</f>
        <v>40</v>
      </c>
      <c r="H32" s="111">
        <f t="shared" ref="H32:I32" si="49">B32</f>
        <v>45</v>
      </c>
      <c r="I32" s="106">
        <f t="shared" si="49"/>
        <v>35</v>
      </c>
      <c r="J32" s="107">
        <f t="shared" ref="J32:J37" si="50">SUM(H32:I32)</f>
        <v>80</v>
      </c>
      <c r="K32" s="108">
        <f t="shared" ref="K32:M32" si="51">H32*100/B29</f>
        <v>22.5</v>
      </c>
      <c r="L32" s="108">
        <f t="shared" si="51"/>
        <v>17.5</v>
      </c>
      <c r="M32" s="108">
        <f t="shared" si="51"/>
        <v>20</v>
      </c>
    </row>
    <row r="33" spans="1:13" ht="15.75" customHeight="1">
      <c r="A33" s="79" t="s">
        <v>13</v>
      </c>
      <c r="B33" s="60">
        <v>25</v>
      </c>
      <c r="C33" s="60">
        <v>20</v>
      </c>
      <c r="D33" s="8">
        <f t="shared" si="46"/>
        <v>45</v>
      </c>
      <c r="E33" s="100">
        <f t="shared" ref="E33:F33" si="52">B33*100/B29</f>
        <v>12.5</v>
      </c>
      <c r="F33" s="100">
        <f t="shared" si="52"/>
        <v>10</v>
      </c>
      <c r="G33" s="100">
        <f t="shared" si="48"/>
        <v>22.5</v>
      </c>
      <c r="H33" s="111">
        <f t="shared" ref="H33:I33" si="53">H32+B33</f>
        <v>70</v>
      </c>
      <c r="I33" s="106">
        <f t="shared" si="53"/>
        <v>55</v>
      </c>
      <c r="J33" s="107">
        <f t="shared" si="50"/>
        <v>125</v>
      </c>
      <c r="K33" s="108">
        <f t="shared" ref="K33:M33" si="54">H33*100/B29</f>
        <v>35</v>
      </c>
      <c r="L33" s="108">
        <f t="shared" si="54"/>
        <v>27.5</v>
      </c>
      <c r="M33" s="108">
        <f t="shared" si="54"/>
        <v>31.25</v>
      </c>
    </row>
    <row r="34" spans="1:13" ht="15.75" customHeight="1">
      <c r="A34" s="79" t="s">
        <v>16</v>
      </c>
      <c r="B34" s="60">
        <v>12</v>
      </c>
      <c r="C34" s="60">
        <v>15</v>
      </c>
      <c r="D34" s="8">
        <f t="shared" si="46"/>
        <v>27</v>
      </c>
      <c r="E34" s="100">
        <f t="shared" ref="E34:F34" si="55">B34*100/B29</f>
        <v>6</v>
      </c>
      <c r="F34" s="100">
        <f t="shared" si="55"/>
        <v>7.5</v>
      </c>
      <c r="G34" s="100">
        <f t="shared" si="48"/>
        <v>13.5</v>
      </c>
      <c r="H34" s="111">
        <f t="shared" ref="H34:I34" si="56">H33+B34</f>
        <v>82</v>
      </c>
      <c r="I34" s="106">
        <f t="shared" si="56"/>
        <v>70</v>
      </c>
      <c r="J34" s="107">
        <f t="shared" si="50"/>
        <v>152</v>
      </c>
      <c r="K34" s="108">
        <f t="shared" ref="K34:M34" si="57">H34*100/B29</f>
        <v>41</v>
      </c>
      <c r="L34" s="108">
        <f t="shared" si="57"/>
        <v>35</v>
      </c>
      <c r="M34" s="108">
        <f t="shared" si="57"/>
        <v>38</v>
      </c>
    </row>
    <row r="35" spans="1:13" ht="15.75" customHeight="1">
      <c r="A35" s="79" t="s">
        <v>17</v>
      </c>
      <c r="B35" s="60">
        <v>13</v>
      </c>
      <c r="C35" s="60">
        <v>15</v>
      </c>
      <c r="D35" s="8">
        <f t="shared" si="46"/>
        <v>28</v>
      </c>
      <c r="E35" s="100">
        <f t="shared" ref="E35:F35" si="58">B35*100/B29</f>
        <v>6.5</v>
      </c>
      <c r="F35" s="100">
        <f t="shared" si="58"/>
        <v>7.5</v>
      </c>
      <c r="G35" s="100">
        <f t="shared" si="48"/>
        <v>14</v>
      </c>
      <c r="H35" s="111">
        <f t="shared" ref="H35:I35" si="59">H34+B35</f>
        <v>95</v>
      </c>
      <c r="I35" s="106">
        <f t="shared" si="59"/>
        <v>85</v>
      </c>
      <c r="J35" s="107">
        <f t="shared" si="50"/>
        <v>180</v>
      </c>
      <c r="K35" s="108">
        <f t="shared" ref="K35:M35" si="60">H35*100/B29</f>
        <v>47.5</v>
      </c>
      <c r="L35" s="108">
        <f t="shared" si="60"/>
        <v>42.5</v>
      </c>
      <c r="M35" s="108">
        <f t="shared" si="60"/>
        <v>45</v>
      </c>
    </row>
    <row r="36" spans="1:13" ht="15.75" customHeight="1">
      <c r="A36" s="79" t="s">
        <v>18</v>
      </c>
      <c r="B36" s="60">
        <v>15</v>
      </c>
      <c r="C36" s="60">
        <v>16</v>
      </c>
      <c r="D36" s="8">
        <f t="shared" si="46"/>
        <v>31</v>
      </c>
      <c r="E36" s="100">
        <f t="shared" ref="E36:F36" si="61">B36*100/B29</f>
        <v>7.5</v>
      </c>
      <c r="F36" s="100">
        <f t="shared" si="61"/>
        <v>8</v>
      </c>
      <c r="G36" s="100">
        <f t="shared" si="48"/>
        <v>15.5</v>
      </c>
      <c r="H36" s="111">
        <f t="shared" ref="H36:I36" si="62">H35+B36</f>
        <v>110</v>
      </c>
      <c r="I36" s="106">
        <f t="shared" si="62"/>
        <v>101</v>
      </c>
      <c r="J36" s="107">
        <f t="shared" si="50"/>
        <v>211</v>
      </c>
      <c r="K36" s="108">
        <f t="shared" ref="K36:M36" si="63">H36*100/B29</f>
        <v>55</v>
      </c>
      <c r="L36" s="108">
        <f t="shared" si="63"/>
        <v>50.5</v>
      </c>
      <c r="M36" s="108">
        <f t="shared" si="63"/>
        <v>52.75</v>
      </c>
    </row>
    <row r="37" spans="1:13" ht="15.75" customHeight="1" thickBot="1">
      <c r="A37" s="80" t="s">
        <v>19</v>
      </c>
      <c r="B37" s="91">
        <v>5</v>
      </c>
      <c r="C37" s="91">
        <v>17</v>
      </c>
      <c r="D37" s="58">
        <f t="shared" si="46"/>
        <v>22</v>
      </c>
      <c r="E37" s="103">
        <f t="shared" ref="E37:F37" si="64">B37*100/B29</f>
        <v>2.5</v>
      </c>
      <c r="F37" s="103">
        <f t="shared" si="64"/>
        <v>8.5</v>
      </c>
      <c r="G37" s="103">
        <f t="shared" si="48"/>
        <v>11</v>
      </c>
      <c r="H37" s="118">
        <f t="shared" ref="H37:I37" si="65">H36+B37</f>
        <v>115</v>
      </c>
      <c r="I37" s="115">
        <f t="shared" si="65"/>
        <v>118</v>
      </c>
      <c r="J37" s="116">
        <f t="shared" si="50"/>
        <v>233</v>
      </c>
      <c r="K37" s="117">
        <f t="shared" ref="K37:M37" si="66">H37*100/B29</f>
        <v>57.5</v>
      </c>
      <c r="L37" s="117">
        <f t="shared" si="66"/>
        <v>59</v>
      </c>
      <c r="M37" s="117">
        <f t="shared" si="66"/>
        <v>58.25</v>
      </c>
    </row>
    <row r="38" spans="1:13" ht="22.8" customHeight="1" thickBot="1">
      <c r="A38" s="74" t="s">
        <v>24</v>
      </c>
      <c r="B38" s="96">
        <f t="shared" ref="B38:D38" si="67">SUM(B32:B37)</f>
        <v>115</v>
      </c>
      <c r="C38" s="97">
        <f t="shared" si="67"/>
        <v>118</v>
      </c>
      <c r="D38" s="97">
        <f t="shared" si="67"/>
        <v>233</v>
      </c>
      <c r="E38" s="98">
        <f t="shared" ref="E38:G38" si="68">B38*100/B29</f>
        <v>57.5</v>
      </c>
      <c r="F38" s="98">
        <f t="shared" si="68"/>
        <v>59</v>
      </c>
      <c r="G38" s="99">
        <f t="shared" si="68"/>
        <v>58.25</v>
      </c>
      <c r="H38" s="121" t="s">
        <v>30</v>
      </c>
      <c r="I38" s="122"/>
      <c r="J38" s="122"/>
      <c r="K38" s="122"/>
      <c r="L38" s="122"/>
      <c r="M38" s="123"/>
    </row>
    <row r="39" spans="1:13" ht="15.75" customHeight="1">
      <c r="A39" s="9"/>
      <c r="B39" s="62" t="s">
        <v>28</v>
      </c>
      <c r="C39" s="62"/>
      <c r="D39" s="62"/>
      <c r="E39" s="62"/>
      <c r="F39" s="62"/>
      <c r="G39" s="62"/>
      <c r="H39" s="62"/>
      <c r="I39" s="62"/>
      <c r="J39" s="62"/>
      <c r="K39" s="62"/>
      <c r="L39" s="61"/>
      <c r="M39" s="61"/>
    </row>
    <row r="40" spans="1:13" ht="15.75" customHeight="1">
      <c r="A40" s="9"/>
      <c r="B40" s="62" t="s">
        <v>29</v>
      </c>
      <c r="C40" s="62"/>
      <c r="D40" s="62"/>
      <c r="E40" s="62"/>
      <c r="F40" s="62"/>
      <c r="G40" s="62"/>
      <c r="H40" s="62"/>
      <c r="I40" s="62"/>
      <c r="J40" s="62"/>
      <c r="K40" s="62"/>
      <c r="L40" s="61"/>
      <c r="M40" s="61"/>
    </row>
    <row r="41" spans="1:13" ht="15.75" customHeight="1" thickBot="1">
      <c r="A41" s="52"/>
      <c r="B41" s="56" t="s">
        <v>0</v>
      </c>
      <c r="C41" s="56" t="s">
        <v>1</v>
      </c>
      <c r="D41" s="56" t="s">
        <v>2</v>
      </c>
      <c r="E41" s="112" t="s">
        <v>3</v>
      </c>
      <c r="F41" s="113"/>
      <c r="G41" s="113"/>
      <c r="H41" s="135" t="str">
        <f>H28</f>
        <v xml:space="preserve">વિજાપુર </v>
      </c>
      <c r="I41" s="136"/>
      <c r="J41" s="137"/>
      <c r="K41" s="161"/>
      <c r="L41" s="162"/>
      <c r="M41" s="162"/>
    </row>
    <row r="42" spans="1:13" ht="15.75" customHeight="1" thickBot="1">
      <c r="A42" s="10" t="s">
        <v>4</v>
      </c>
      <c r="B42" s="63">
        <v>200</v>
      </c>
      <c r="C42" s="63">
        <v>200</v>
      </c>
      <c r="D42" s="11">
        <f>SUM(B42:C42)</f>
        <v>400</v>
      </c>
      <c r="E42" s="148" t="s">
        <v>5</v>
      </c>
      <c r="F42" s="149"/>
      <c r="G42" s="64"/>
      <c r="H42" s="148" t="s">
        <v>6</v>
      </c>
      <c r="I42" s="149"/>
      <c r="J42" s="149"/>
      <c r="K42" s="132" t="str">
        <f>K29</f>
        <v xml:space="preserve">સરદારપુર </v>
      </c>
      <c r="L42" s="133"/>
      <c r="M42" s="134"/>
    </row>
    <row r="43" spans="1:13" ht="33.75" customHeight="1">
      <c r="A43" s="138" t="s">
        <v>21</v>
      </c>
      <c r="B43" s="156" t="s">
        <v>8</v>
      </c>
      <c r="C43" s="157"/>
      <c r="D43" s="157"/>
      <c r="E43" s="158" t="s">
        <v>9</v>
      </c>
      <c r="F43" s="157"/>
      <c r="G43" s="157"/>
      <c r="H43" s="159" t="s">
        <v>10</v>
      </c>
      <c r="I43" s="157"/>
      <c r="J43" s="157"/>
      <c r="K43" s="160" t="s">
        <v>11</v>
      </c>
      <c r="L43" s="157"/>
      <c r="M43" s="157"/>
    </row>
    <row r="44" spans="1:13" ht="15.75" customHeight="1">
      <c r="A44" s="139"/>
      <c r="B44" s="48" t="s">
        <v>0</v>
      </c>
      <c r="C44" s="48" t="s">
        <v>1</v>
      </c>
      <c r="D44" s="48" t="s">
        <v>2</v>
      </c>
      <c r="E44" s="49" t="s">
        <v>0</v>
      </c>
      <c r="F44" s="49" t="s">
        <v>1</v>
      </c>
      <c r="G44" s="49" t="s">
        <v>2</v>
      </c>
      <c r="H44" s="50" t="s">
        <v>0</v>
      </c>
      <c r="I44" s="50" t="s">
        <v>1</v>
      </c>
      <c r="J44" s="50" t="s">
        <v>2</v>
      </c>
      <c r="K44" s="51" t="s">
        <v>0</v>
      </c>
      <c r="L44" s="51" t="s">
        <v>1</v>
      </c>
      <c r="M44" s="51" t="s">
        <v>2</v>
      </c>
    </row>
    <row r="45" spans="1:13" ht="15.75" customHeight="1">
      <c r="A45" s="79" t="s">
        <v>25</v>
      </c>
      <c r="B45" s="60">
        <v>45</v>
      </c>
      <c r="C45" s="60">
        <v>35</v>
      </c>
      <c r="D45" s="8">
        <f t="shared" ref="D45:D50" si="69">SUM(B45:C45)</f>
        <v>80</v>
      </c>
      <c r="E45" s="100">
        <f t="shared" ref="E45:F45" si="70">B45*100/B42</f>
        <v>22.5</v>
      </c>
      <c r="F45" s="100">
        <f t="shared" si="70"/>
        <v>17.5</v>
      </c>
      <c r="G45" s="100">
        <f t="shared" ref="G45:G50" si="71">SUM(E45:F45)</f>
        <v>40</v>
      </c>
      <c r="H45" s="101">
        <f t="shared" ref="H45:I45" si="72">B45</f>
        <v>45</v>
      </c>
      <c r="I45" s="101">
        <f t="shared" si="72"/>
        <v>35</v>
      </c>
      <c r="J45" s="101">
        <f t="shared" ref="J45:J50" si="73">SUM(H45:I45)</f>
        <v>80</v>
      </c>
      <c r="K45" s="102">
        <f t="shared" ref="K45:M45" si="74">H45*100/B42</f>
        <v>22.5</v>
      </c>
      <c r="L45" s="102">
        <f t="shared" si="74"/>
        <v>17.5</v>
      </c>
      <c r="M45" s="102">
        <f t="shared" si="74"/>
        <v>20</v>
      </c>
    </row>
    <row r="46" spans="1:13" ht="15.75" customHeight="1">
      <c r="A46" s="79" t="s">
        <v>13</v>
      </c>
      <c r="B46" s="60">
        <v>25</v>
      </c>
      <c r="C46" s="60">
        <v>20</v>
      </c>
      <c r="D46" s="8">
        <f t="shared" si="69"/>
        <v>45</v>
      </c>
      <c r="E46" s="100">
        <f t="shared" ref="E46:F46" si="75">B46*100/B42</f>
        <v>12.5</v>
      </c>
      <c r="F46" s="100">
        <f t="shared" si="75"/>
        <v>10</v>
      </c>
      <c r="G46" s="100">
        <f t="shared" si="71"/>
        <v>22.5</v>
      </c>
      <c r="H46" s="101">
        <f t="shared" ref="H46:I46" si="76">H45+B46</f>
        <v>70</v>
      </c>
      <c r="I46" s="101">
        <f t="shared" si="76"/>
        <v>55</v>
      </c>
      <c r="J46" s="101">
        <f t="shared" si="73"/>
        <v>125</v>
      </c>
      <c r="K46" s="102">
        <f t="shared" ref="K46:M46" si="77">H46*100/B42</f>
        <v>35</v>
      </c>
      <c r="L46" s="102">
        <f t="shared" si="77"/>
        <v>27.5</v>
      </c>
      <c r="M46" s="102">
        <f t="shared" si="77"/>
        <v>31.25</v>
      </c>
    </row>
    <row r="47" spans="1:13" ht="15.75" customHeight="1">
      <c r="A47" s="79" t="s">
        <v>16</v>
      </c>
      <c r="B47" s="60">
        <v>13</v>
      </c>
      <c r="C47" s="60">
        <v>12</v>
      </c>
      <c r="D47" s="8">
        <f t="shared" si="69"/>
        <v>25</v>
      </c>
      <c r="E47" s="100">
        <f t="shared" ref="E47:F47" si="78">B47*100/B42</f>
        <v>6.5</v>
      </c>
      <c r="F47" s="100">
        <f t="shared" si="78"/>
        <v>6</v>
      </c>
      <c r="G47" s="100">
        <f t="shared" si="71"/>
        <v>12.5</v>
      </c>
      <c r="H47" s="101">
        <f t="shared" ref="H47:I47" si="79">H46+B47</f>
        <v>83</v>
      </c>
      <c r="I47" s="101">
        <f t="shared" si="79"/>
        <v>67</v>
      </c>
      <c r="J47" s="101">
        <f t="shared" si="73"/>
        <v>150</v>
      </c>
      <c r="K47" s="102">
        <f t="shared" ref="K47:M47" si="80">H47*100/B42</f>
        <v>41.5</v>
      </c>
      <c r="L47" s="102">
        <f t="shared" si="80"/>
        <v>33.5</v>
      </c>
      <c r="M47" s="102">
        <f t="shared" si="80"/>
        <v>37.5</v>
      </c>
    </row>
    <row r="48" spans="1:13" ht="15.75" customHeight="1">
      <c r="A48" s="79" t="s">
        <v>17</v>
      </c>
      <c r="B48" s="60">
        <v>13</v>
      </c>
      <c r="C48" s="60">
        <v>12</v>
      </c>
      <c r="D48" s="8">
        <f t="shared" si="69"/>
        <v>25</v>
      </c>
      <c r="E48" s="100">
        <f t="shared" ref="E48:F48" si="81">B48*100/B42</f>
        <v>6.5</v>
      </c>
      <c r="F48" s="100">
        <f t="shared" si="81"/>
        <v>6</v>
      </c>
      <c r="G48" s="100">
        <f t="shared" si="71"/>
        <v>12.5</v>
      </c>
      <c r="H48" s="101">
        <f t="shared" ref="H48:I48" si="82">H47+B48</f>
        <v>96</v>
      </c>
      <c r="I48" s="101">
        <f t="shared" si="82"/>
        <v>79</v>
      </c>
      <c r="J48" s="101">
        <f t="shared" si="73"/>
        <v>175</v>
      </c>
      <c r="K48" s="102">
        <f t="shared" ref="K48:M48" si="83">H48*100/B42</f>
        <v>48</v>
      </c>
      <c r="L48" s="102">
        <f t="shared" si="83"/>
        <v>39.5</v>
      </c>
      <c r="M48" s="102">
        <f t="shared" si="83"/>
        <v>43.75</v>
      </c>
    </row>
    <row r="49" spans="1:13" ht="15.75" customHeight="1">
      <c r="A49" s="79" t="s">
        <v>18</v>
      </c>
      <c r="B49" s="60">
        <v>15</v>
      </c>
      <c r="C49" s="60">
        <v>12</v>
      </c>
      <c r="D49" s="8">
        <f t="shared" si="69"/>
        <v>27</v>
      </c>
      <c r="E49" s="100">
        <f t="shared" ref="E49:F49" si="84">B49*100/B42</f>
        <v>7.5</v>
      </c>
      <c r="F49" s="100">
        <f t="shared" si="84"/>
        <v>6</v>
      </c>
      <c r="G49" s="100">
        <f t="shared" si="71"/>
        <v>13.5</v>
      </c>
      <c r="H49" s="101">
        <f t="shared" ref="H49:I49" si="85">H48+B49</f>
        <v>111</v>
      </c>
      <c r="I49" s="101">
        <f t="shared" si="85"/>
        <v>91</v>
      </c>
      <c r="J49" s="101">
        <f t="shared" si="73"/>
        <v>202</v>
      </c>
      <c r="K49" s="102">
        <f t="shared" ref="K49:M49" si="86">H49*100/B42</f>
        <v>55.5</v>
      </c>
      <c r="L49" s="102">
        <f t="shared" si="86"/>
        <v>45.5</v>
      </c>
      <c r="M49" s="102">
        <f t="shared" si="86"/>
        <v>50.5</v>
      </c>
    </row>
    <row r="50" spans="1:13" ht="15.75" customHeight="1" thickBot="1">
      <c r="A50" s="80" t="s">
        <v>19</v>
      </c>
      <c r="B50" s="91">
        <v>16</v>
      </c>
      <c r="C50" s="91">
        <v>11</v>
      </c>
      <c r="D50" s="58">
        <f t="shared" si="69"/>
        <v>27</v>
      </c>
      <c r="E50" s="103">
        <f t="shared" ref="E50:F50" si="87">B50*100/B42</f>
        <v>8</v>
      </c>
      <c r="F50" s="103">
        <f t="shared" si="87"/>
        <v>5.5</v>
      </c>
      <c r="G50" s="103">
        <f t="shared" si="71"/>
        <v>13.5</v>
      </c>
      <c r="H50" s="50">
        <f t="shared" ref="H50:I50" si="88">H49+B50</f>
        <v>127</v>
      </c>
      <c r="I50" s="50">
        <f t="shared" si="88"/>
        <v>102</v>
      </c>
      <c r="J50" s="50">
        <f t="shared" si="73"/>
        <v>229</v>
      </c>
      <c r="K50" s="114">
        <f t="shared" ref="K50:M50" si="89">H50*100/B42</f>
        <v>63.5</v>
      </c>
      <c r="L50" s="114">
        <f t="shared" si="89"/>
        <v>51</v>
      </c>
      <c r="M50" s="114">
        <f t="shared" si="89"/>
        <v>57.25</v>
      </c>
    </row>
    <row r="51" spans="1:13" ht="23.4" customHeight="1" thickBot="1">
      <c r="A51" s="74" t="s">
        <v>24</v>
      </c>
      <c r="B51" s="92">
        <f t="shared" ref="B51:D51" si="90">SUM(B45:B50)</f>
        <v>127</v>
      </c>
      <c r="C51" s="93">
        <f t="shared" si="90"/>
        <v>102</v>
      </c>
      <c r="D51" s="93">
        <f t="shared" si="90"/>
        <v>229</v>
      </c>
      <c r="E51" s="94">
        <f t="shared" ref="E51:G51" si="91">B51*100/B42</f>
        <v>63.5</v>
      </c>
      <c r="F51" s="94">
        <f t="shared" si="91"/>
        <v>51</v>
      </c>
      <c r="G51" s="95">
        <f t="shared" si="91"/>
        <v>57.25</v>
      </c>
      <c r="H51" s="121" t="s">
        <v>30</v>
      </c>
      <c r="I51" s="122"/>
      <c r="J51" s="122"/>
      <c r="K51" s="122"/>
      <c r="L51" s="122"/>
      <c r="M51" s="123"/>
    </row>
    <row r="52" spans="1:13" ht="15.75" customHeight="1">
      <c r="A52" s="4"/>
      <c r="B52" s="62" t="s">
        <v>28</v>
      </c>
      <c r="C52" s="62"/>
      <c r="D52" s="62"/>
      <c r="E52" s="62"/>
      <c r="F52" s="62"/>
      <c r="G52" s="62"/>
      <c r="H52" s="62"/>
      <c r="I52" s="62"/>
      <c r="J52" s="62"/>
      <c r="K52" s="62"/>
      <c r="L52" s="61"/>
      <c r="M52" s="61"/>
    </row>
    <row r="53" spans="1:13" ht="15.75" customHeight="1">
      <c r="A53" s="4"/>
      <c r="B53" s="62" t="s">
        <v>29</v>
      </c>
      <c r="C53" s="62"/>
      <c r="D53" s="62"/>
      <c r="E53" s="62"/>
      <c r="F53" s="62"/>
      <c r="G53" s="62"/>
      <c r="H53" s="62"/>
      <c r="I53" s="62"/>
      <c r="J53" s="62"/>
      <c r="K53" s="62"/>
      <c r="L53" s="61"/>
      <c r="M53" s="61"/>
    </row>
    <row r="54" spans="1:13" ht="15.75" customHeight="1" thickBot="1">
      <c r="A54" s="52"/>
      <c r="B54" s="55" t="s">
        <v>0</v>
      </c>
      <c r="C54" s="55" t="s">
        <v>1</v>
      </c>
      <c r="D54" s="55" t="s">
        <v>2</v>
      </c>
      <c r="E54" s="112" t="s">
        <v>3</v>
      </c>
      <c r="F54" s="113"/>
      <c r="G54" s="113"/>
      <c r="H54" s="135" t="str">
        <f>H41</f>
        <v xml:space="preserve">વિજાપુર </v>
      </c>
      <c r="I54" s="136"/>
      <c r="J54" s="137"/>
      <c r="K54" s="124"/>
      <c r="L54" s="125"/>
      <c r="M54" s="126"/>
    </row>
    <row r="55" spans="1:13" ht="15.75" customHeight="1" thickBot="1">
      <c r="A55" s="5" t="s">
        <v>4</v>
      </c>
      <c r="B55" s="63">
        <v>200</v>
      </c>
      <c r="C55" s="63">
        <v>200</v>
      </c>
      <c r="D55" s="6">
        <f>SUM(B55:C55)</f>
        <v>400</v>
      </c>
      <c r="E55" s="127" t="s">
        <v>5</v>
      </c>
      <c r="F55" s="128"/>
      <c r="G55" s="64"/>
      <c r="H55" s="129" t="s">
        <v>6</v>
      </c>
      <c r="I55" s="130"/>
      <c r="J55" s="131"/>
      <c r="K55" s="132" t="str">
        <f>K42</f>
        <v xml:space="preserve">સરદારપુર </v>
      </c>
      <c r="L55" s="133"/>
      <c r="M55" s="134"/>
    </row>
    <row r="56" spans="1:13" ht="38.25" customHeight="1" thickBot="1">
      <c r="A56" s="138" t="s">
        <v>21</v>
      </c>
      <c r="B56" s="140" t="s">
        <v>8</v>
      </c>
      <c r="C56" s="141"/>
      <c r="D56" s="142"/>
      <c r="E56" s="143" t="s">
        <v>9</v>
      </c>
      <c r="F56" s="141"/>
      <c r="G56" s="142"/>
      <c r="H56" s="144" t="s">
        <v>10</v>
      </c>
      <c r="I56" s="141"/>
      <c r="J56" s="142"/>
      <c r="K56" s="145" t="s">
        <v>11</v>
      </c>
      <c r="L56" s="141"/>
      <c r="M56" s="142"/>
    </row>
    <row r="57" spans="1:13" ht="15.75" customHeight="1">
      <c r="A57" s="139"/>
      <c r="B57" s="36" t="s">
        <v>0</v>
      </c>
      <c r="C57" s="37" t="s">
        <v>1</v>
      </c>
      <c r="D57" s="38" t="s">
        <v>2</v>
      </c>
      <c r="E57" s="39" t="s">
        <v>0</v>
      </c>
      <c r="F57" s="40" t="s">
        <v>1</v>
      </c>
      <c r="G57" s="41" t="s">
        <v>2</v>
      </c>
      <c r="H57" s="42" t="s">
        <v>0</v>
      </c>
      <c r="I57" s="43" t="s">
        <v>1</v>
      </c>
      <c r="J57" s="44" t="s">
        <v>2</v>
      </c>
      <c r="K57" s="45" t="s">
        <v>0</v>
      </c>
      <c r="L57" s="46" t="s">
        <v>1</v>
      </c>
      <c r="M57" s="47" t="s">
        <v>2</v>
      </c>
    </row>
    <row r="58" spans="1:13" ht="15.75" customHeight="1">
      <c r="A58" s="79" t="s">
        <v>25</v>
      </c>
      <c r="B58" s="60">
        <v>45</v>
      </c>
      <c r="C58" s="60">
        <v>35</v>
      </c>
      <c r="D58" s="7">
        <f t="shared" ref="D58:D63" si="92">SUM(B58:C58)</f>
        <v>80</v>
      </c>
      <c r="E58" s="104">
        <f t="shared" ref="E58:F58" si="93">B58*100/B55</f>
        <v>22.5</v>
      </c>
      <c r="F58" s="104">
        <f t="shared" si="93"/>
        <v>17.5</v>
      </c>
      <c r="G58" s="105">
        <f t="shared" ref="G58:G63" si="94">SUM(E58:F58)</f>
        <v>40</v>
      </c>
      <c r="H58" s="106">
        <f t="shared" ref="H58:I58" si="95">B58</f>
        <v>45</v>
      </c>
      <c r="I58" s="106">
        <f t="shared" si="95"/>
        <v>35</v>
      </c>
      <c r="J58" s="107">
        <f t="shared" ref="J58:J63" si="96">SUM(H58:I58)</f>
        <v>80</v>
      </c>
      <c r="K58" s="108">
        <f t="shared" ref="K58:M58" si="97">H58*100/B55</f>
        <v>22.5</v>
      </c>
      <c r="L58" s="108">
        <f t="shared" si="97"/>
        <v>17.5</v>
      </c>
      <c r="M58" s="108">
        <f t="shared" si="97"/>
        <v>20</v>
      </c>
    </row>
    <row r="59" spans="1:13" ht="15.75" customHeight="1">
      <c r="A59" s="79" t="s">
        <v>13</v>
      </c>
      <c r="B59" s="60">
        <v>25</v>
      </c>
      <c r="C59" s="60">
        <v>20</v>
      </c>
      <c r="D59" s="7">
        <f t="shared" si="92"/>
        <v>45</v>
      </c>
      <c r="E59" s="104">
        <f t="shared" ref="E59:F59" si="98">B59*100/B55</f>
        <v>12.5</v>
      </c>
      <c r="F59" s="104">
        <f t="shared" si="98"/>
        <v>10</v>
      </c>
      <c r="G59" s="105">
        <f t="shared" si="94"/>
        <v>22.5</v>
      </c>
      <c r="H59" s="106">
        <f t="shared" ref="H59:I59" si="99">H58+B59</f>
        <v>70</v>
      </c>
      <c r="I59" s="106">
        <f t="shared" si="99"/>
        <v>55</v>
      </c>
      <c r="J59" s="107">
        <f t="shared" si="96"/>
        <v>125</v>
      </c>
      <c r="K59" s="108">
        <f t="shared" ref="K59:M59" si="100">H59*100/B55</f>
        <v>35</v>
      </c>
      <c r="L59" s="108">
        <f t="shared" si="100"/>
        <v>27.5</v>
      </c>
      <c r="M59" s="108">
        <f t="shared" si="100"/>
        <v>31.25</v>
      </c>
    </row>
    <row r="60" spans="1:13" ht="15.75" customHeight="1">
      <c r="A60" s="79" t="s">
        <v>16</v>
      </c>
      <c r="B60" s="60">
        <v>12</v>
      </c>
      <c r="C60" s="60">
        <v>12</v>
      </c>
      <c r="D60" s="7">
        <f t="shared" si="92"/>
        <v>24</v>
      </c>
      <c r="E60" s="104">
        <f t="shared" ref="E60:F60" si="101">B60*100/B55</f>
        <v>6</v>
      </c>
      <c r="F60" s="104">
        <f t="shared" si="101"/>
        <v>6</v>
      </c>
      <c r="G60" s="105">
        <f t="shared" si="94"/>
        <v>12</v>
      </c>
      <c r="H60" s="106">
        <f t="shared" ref="H60:I60" si="102">H59+B60</f>
        <v>82</v>
      </c>
      <c r="I60" s="106">
        <f t="shared" si="102"/>
        <v>67</v>
      </c>
      <c r="J60" s="107">
        <f t="shared" si="96"/>
        <v>149</v>
      </c>
      <c r="K60" s="108">
        <f t="shared" ref="K60:M60" si="103">H60*100/B55</f>
        <v>41</v>
      </c>
      <c r="L60" s="108">
        <f t="shared" si="103"/>
        <v>33.5</v>
      </c>
      <c r="M60" s="108">
        <f t="shared" si="103"/>
        <v>37.25</v>
      </c>
    </row>
    <row r="61" spans="1:13" ht="15.75" customHeight="1">
      <c r="A61" s="79" t="s">
        <v>17</v>
      </c>
      <c r="B61" s="60">
        <v>13</v>
      </c>
      <c r="C61" s="60">
        <v>13</v>
      </c>
      <c r="D61" s="7">
        <f t="shared" si="92"/>
        <v>26</v>
      </c>
      <c r="E61" s="104">
        <f t="shared" ref="E61:F61" si="104">B61*100/B55</f>
        <v>6.5</v>
      </c>
      <c r="F61" s="104">
        <f t="shared" si="104"/>
        <v>6.5</v>
      </c>
      <c r="G61" s="105">
        <f t="shared" si="94"/>
        <v>13</v>
      </c>
      <c r="H61" s="106">
        <f t="shared" ref="H61:I61" si="105">H60+B61</f>
        <v>95</v>
      </c>
      <c r="I61" s="106">
        <f t="shared" si="105"/>
        <v>80</v>
      </c>
      <c r="J61" s="107">
        <f t="shared" si="96"/>
        <v>175</v>
      </c>
      <c r="K61" s="108">
        <f t="shared" ref="K61:M61" si="106">H61*100/B55</f>
        <v>47.5</v>
      </c>
      <c r="L61" s="108">
        <f t="shared" si="106"/>
        <v>40</v>
      </c>
      <c r="M61" s="108">
        <f t="shared" si="106"/>
        <v>43.75</v>
      </c>
    </row>
    <row r="62" spans="1:13" ht="15.75" customHeight="1">
      <c r="A62" s="79" t="s">
        <v>18</v>
      </c>
      <c r="B62" s="60">
        <v>14</v>
      </c>
      <c r="C62" s="60">
        <v>14</v>
      </c>
      <c r="D62" s="7">
        <f t="shared" si="92"/>
        <v>28</v>
      </c>
      <c r="E62" s="104">
        <f t="shared" ref="E62:F62" si="107">B62*100/B55</f>
        <v>7</v>
      </c>
      <c r="F62" s="104">
        <f t="shared" si="107"/>
        <v>7</v>
      </c>
      <c r="G62" s="105">
        <f t="shared" si="94"/>
        <v>14</v>
      </c>
      <c r="H62" s="106">
        <f t="shared" ref="H62:I62" si="108">H61+B62</f>
        <v>109</v>
      </c>
      <c r="I62" s="106">
        <f t="shared" si="108"/>
        <v>94</v>
      </c>
      <c r="J62" s="107">
        <f t="shared" si="96"/>
        <v>203</v>
      </c>
      <c r="K62" s="108">
        <f t="shared" ref="K62:M62" si="109">H62*100/B55</f>
        <v>54.5</v>
      </c>
      <c r="L62" s="108">
        <f t="shared" si="109"/>
        <v>47</v>
      </c>
      <c r="M62" s="108">
        <f t="shared" si="109"/>
        <v>50.75</v>
      </c>
    </row>
    <row r="63" spans="1:13" ht="15.75" customHeight="1" thickBot="1">
      <c r="A63" s="80" t="s">
        <v>19</v>
      </c>
      <c r="B63" s="91">
        <v>15</v>
      </c>
      <c r="C63" s="91">
        <v>15</v>
      </c>
      <c r="D63" s="57">
        <f t="shared" si="92"/>
        <v>30</v>
      </c>
      <c r="E63" s="109">
        <f t="shared" ref="E63:F63" si="110">B63*100/B55</f>
        <v>7.5</v>
      </c>
      <c r="F63" s="109">
        <f t="shared" si="110"/>
        <v>7.5</v>
      </c>
      <c r="G63" s="110">
        <f t="shared" si="94"/>
        <v>15</v>
      </c>
      <c r="H63" s="115">
        <f t="shared" ref="H63:I63" si="111">H62+B63</f>
        <v>124</v>
      </c>
      <c r="I63" s="115">
        <f t="shared" si="111"/>
        <v>109</v>
      </c>
      <c r="J63" s="116">
        <f t="shared" si="96"/>
        <v>233</v>
      </c>
      <c r="K63" s="117">
        <f t="shared" ref="K63:M63" si="112">H63*100/B55</f>
        <v>62</v>
      </c>
      <c r="L63" s="117">
        <f t="shared" si="112"/>
        <v>54.5</v>
      </c>
      <c r="M63" s="117">
        <f t="shared" si="112"/>
        <v>58.25</v>
      </c>
    </row>
    <row r="64" spans="1:13" ht="25.2" customHeight="1" thickBot="1">
      <c r="A64" s="74" t="s">
        <v>24</v>
      </c>
      <c r="B64" s="92">
        <f t="shared" ref="B64:D64" si="113">SUM(B58:B63)</f>
        <v>124</v>
      </c>
      <c r="C64" s="93">
        <f t="shared" si="113"/>
        <v>109</v>
      </c>
      <c r="D64" s="93">
        <f t="shared" si="113"/>
        <v>233</v>
      </c>
      <c r="E64" s="94">
        <f t="shared" ref="E64:G64" si="114">B64*100/B55</f>
        <v>62</v>
      </c>
      <c r="F64" s="94">
        <f t="shared" si="114"/>
        <v>54.5</v>
      </c>
      <c r="G64" s="95">
        <f t="shared" si="114"/>
        <v>58.25</v>
      </c>
      <c r="H64" s="121" t="s">
        <v>30</v>
      </c>
      <c r="I64" s="122"/>
      <c r="J64" s="122"/>
      <c r="K64" s="122"/>
      <c r="L64" s="122"/>
      <c r="M64" s="123"/>
    </row>
    <row r="65" spans="8:13" ht="15.75" customHeight="1">
      <c r="H65" s="119"/>
      <c r="I65" s="119"/>
      <c r="J65" s="119"/>
      <c r="K65" s="119"/>
      <c r="L65" s="119"/>
      <c r="M65" s="119"/>
    </row>
    <row r="66" spans="8:13" ht="15.75" customHeight="1"/>
    <row r="67" spans="8:13" ht="15.75" customHeight="1"/>
    <row r="68" spans="8:13" ht="15.75" customHeight="1"/>
    <row r="69" spans="8:13" ht="15.75" customHeight="1"/>
    <row r="70" spans="8:13" ht="15.75" customHeight="1"/>
    <row r="71" spans="8:13" ht="15.75" customHeight="1"/>
    <row r="72" spans="8:13" ht="15.75" customHeight="1"/>
    <row r="73" spans="8:13" ht="15.75" customHeight="1"/>
    <row r="74" spans="8:13" ht="15.75" customHeight="1"/>
    <row r="75" spans="8:13" ht="15.75" customHeight="1"/>
    <row r="76" spans="8:13" ht="15.75" customHeight="1"/>
    <row r="77" spans="8:13" ht="15.75" customHeight="1"/>
    <row r="78" spans="8:13" ht="15.75" customHeight="1"/>
    <row r="79" spans="8:13" ht="15.75" customHeight="1"/>
    <row r="80" spans="8:1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sheetProtection algorithmName="SHA-512" hashValue="awEtTUOD+AQsMM2s/dD9BWxzMupRs4t1pnWgfHuQS/wY94q2T5l8yMTsP9fBLaHHTOBUdjXyAN0zZ+H9VFsVAg==" saltValue="GJn0qWrcVPUgYLcmsDqmIw==" spinCount="100000" sheet="1" selectLockedCells="1"/>
  <mergeCells count="55">
    <mergeCell ref="E4:G4"/>
    <mergeCell ref="H4:J4"/>
    <mergeCell ref="K2:M2"/>
    <mergeCell ref="E3:F3"/>
    <mergeCell ref="H3:J3"/>
    <mergeCell ref="K3:M3"/>
    <mergeCell ref="H2:J2"/>
    <mergeCell ref="A4:A5"/>
    <mergeCell ref="B4:D4"/>
    <mergeCell ref="K4:M4"/>
    <mergeCell ref="H56:J56"/>
    <mergeCell ref="K56:M56"/>
    <mergeCell ref="A56:A57"/>
    <mergeCell ref="B56:D56"/>
    <mergeCell ref="A43:A44"/>
    <mergeCell ref="B43:D43"/>
    <mergeCell ref="E43:G43"/>
    <mergeCell ref="H43:J43"/>
    <mergeCell ref="H51:M51"/>
    <mergeCell ref="K43:M43"/>
    <mergeCell ref="H38:M38"/>
    <mergeCell ref="K41:M41"/>
    <mergeCell ref="E42:F42"/>
    <mergeCell ref="H64:M64"/>
    <mergeCell ref="K54:M54"/>
    <mergeCell ref="E55:F55"/>
    <mergeCell ref="H55:J55"/>
    <mergeCell ref="K55:M55"/>
    <mergeCell ref="E56:G56"/>
    <mergeCell ref="H54:J54"/>
    <mergeCell ref="H42:J42"/>
    <mergeCell ref="K42:M42"/>
    <mergeCell ref="K28:M28"/>
    <mergeCell ref="E29:F29"/>
    <mergeCell ref="H29:J29"/>
    <mergeCell ref="K29:M29"/>
    <mergeCell ref="H41:J41"/>
    <mergeCell ref="H28:J28"/>
    <mergeCell ref="A30:A31"/>
    <mergeCell ref="B30:D30"/>
    <mergeCell ref="K30:M30"/>
    <mergeCell ref="E30:G30"/>
    <mergeCell ref="H30:J30"/>
    <mergeCell ref="A17:A18"/>
    <mergeCell ref="B17:D17"/>
    <mergeCell ref="E17:G17"/>
    <mergeCell ref="H17:J17"/>
    <mergeCell ref="H25:M25"/>
    <mergeCell ref="K17:M17"/>
    <mergeCell ref="H12:M12"/>
    <mergeCell ref="K15:M15"/>
    <mergeCell ref="E16:F16"/>
    <mergeCell ref="H16:J16"/>
    <mergeCell ref="K16:M16"/>
    <mergeCell ref="H15:J15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100"/>
  <sheetViews>
    <sheetView showGridLines="0" tabSelected="1" workbookViewId="0">
      <selection activeCell="N5" sqref="N5"/>
    </sheetView>
  </sheetViews>
  <sheetFormatPr defaultColWidth="14.44140625" defaultRowHeight="15" customHeight="1"/>
  <cols>
    <col min="1" max="1" width="15.88671875" customWidth="1"/>
    <col min="2" max="2" width="7.88671875" customWidth="1"/>
    <col min="3" max="3" width="7.5546875" customWidth="1"/>
    <col min="4" max="4" width="7" customWidth="1"/>
    <col min="5" max="5" width="7.109375" customWidth="1"/>
    <col min="6" max="6" width="6.44140625" customWidth="1"/>
    <col min="7" max="7" width="7" customWidth="1"/>
    <col min="8" max="8" width="7.109375" customWidth="1"/>
    <col min="9" max="9" width="5.5546875" customWidth="1"/>
    <col min="10" max="11" width="6.33203125" customWidth="1"/>
    <col min="12" max="12" width="5.88671875" customWidth="1"/>
    <col min="13" max="13" width="8.6640625" customWidth="1"/>
  </cols>
  <sheetData>
    <row r="1" spans="1:13" ht="31.5" customHeight="1">
      <c r="A1" s="168" t="s">
        <v>14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16.2" thickBot="1">
      <c r="A2" s="1"/>
      <c r="B2" s="59" t="s">
        <v>0</v>
      </c>
      <c r="C2" s="59" t="s">
        <v>1</v>
      </c>
      <c r="D2" s="59" t="s">
        <v>2</v>
      </c>
      <c r="E2" s="112" t="s">
        <v>3</v>
      </c>
      <c r="F2" s="113"/>
      <c r="G2" s="113"/>
      <c r="H2" s="179" t="str">
        <f>'વોર્ડ ટકાવારી'!H2:J2</f>
        <v xml:space="preserve">વિજાપુર </v>
      </c>
      <c r="I2" s="180"/>
      <c r="J2" s="181"/>
      <c r="K2" s="170"/>
      <c r="L2" s="171"/>
      <c r="M2" s="172"/>
    </row>
    <row r="3" spans="1:13" ht="16.2" thickBot="1">
      <c r="A3" s="120" t="s">
        <v>4</v>
      </c>
      <c r="B3" s="2">
        <f>'વોર્ડ ટકાવારી'!B3+'વોર્ડ ટકાવારી'!B16+'વોર્ડ ટકાવારી'!B29+'વોર્ડ ટકાવારી'!B42+'વોર્ડ ટકાવારી'!B55</f>
        <v>920</v>
      </c>
      <c r="C3" s="2">
        <f>'વોર્ડ ટકાવારી'!C3+'વોર્ડ ટકાવારી'!C16+'વોર્ડ ટકાવારી'!C29+'વોર્ડ ટકાવારી'!C42+'વોર્ડ ટકાવારી'!C55</f>
        <v>920</v>
      </c>
      <c r="D3" s="3">
        <f>SUM(B3:C3)</f>
        <v>1840</v>
      </c>
      <c r="E3" s="182"/>
      <c r="F3" s="183"/>
      <c r="G3" s="184"/>
      <c r="H3" s="173" t="s">
        <v>6</v>
      </c>
      <c r="I3" s="174"/>
      <c r="J3" s="175"/>
      <c r="K3" s="176" t="str">
        <f>'વોર્ડ ટકાવારી'!K3:M3</f>
        <v xml:space="preserve">સરદારપુર </v>
      </c>
      <c r="L3" s="177"/>
      <c r="M3" s="178"/>
    </row>
    <row r="4" spans="1:13" ht="28.5" customHeight="1" thickBot="1">
      <c r="A4" s="185" t="s">
        <v>7</v>
      </c>
      <c r="B4" s="187" t="s">
        <v>8</v>
      </c>
      <c r="C4" s="188"/>
      <c r="D4" s="189"/>
      <c r="E4" s="190" t="s">
        <v>9</v>
      </c>
      <c r="F4" s="191"/>
      <c r="G4" s="192"/>
      <c r="H4" s="193" t="s">
        <v>10</v>
      </c>
      <c r="I4" s="191"/>
      <c r="J4" s="192"/>
      <c r="K4" s="197" t="s">
        <v>11</v>
      </c>
      <c r="L4" s="191"/>
      <c r="M4" s="192"/>
    </row>
    <row r="5" spans="1:13" ht="25.5" customHeight="1">
      <c r="A5" s="186"/>
      <c r="B5" s="12" t="s">
        <v>0</v>
      </c>
      <c r="C5" s="13" t="s">
        <v>1</v>
      </c>
      <c r="D5" s="14" t="s">
        <v>2</v>
      </c>
      <c r="E5" s="15" t="s">
        <v>0</v>
      </c>
      <c r="F5" s="16" t="s">
        <v>1</v>
      </c>
      <c r="G5" s="17" t="s">
        <v>2</v>
      </c>
      <c r="H5" s="18" t="s">
        <v>0</v>
      </c>
      <c r="I5" s="19" t="s">
        <v>1</v>
      </c>
      <c r="J5" s="20" t="s">
        <v>2</v>
      </c>
      <c r="K5" s="21" t="s">
        <v>0</v>
      </c>
      <c r="L5" s="22" t="s">
        <v>1</v>
      </c>
      <c r="M5" s="23" t="s">
        <v>2</v>
      </c>
    </row>
    <row r="6" spans="1:13" ht="15.6">
      <c r="A6" s="76" t="s">
        <v>12</v>
      </c>
      <c r="B6" s="65">
        <f>'વોર્ડ ટકાવારી'!B6+'વોર્ડ ટકાવારી'!B19+'વોર્ડ ટકાવારી'!B32+'વોર્ડ ટકાવારી'!B45+'વોર્ડ ટકાવારી'!B58</f>
        <v>185</v>
      </c>
      <c r="C6" s="65">
        <f>'વોર્ડ ટકાવારી'!C6+'વોર્ડ ટકાવારી'!C19+'વોર્ડ ટકાવારી'!C32+'વોર્ડ ટકાવારી'!C45+'વોર્ડ ટકાવારી'!C58</f>
        <v>140</v>
      </c>
      <c r="D6" s="65">
        <f>'વોર્ડ ટકાવારી'!D6+'વોર્ડ ટકાવારી'!D19+'વોર્ડ ટકાવારી'!D32+'વોર્ડ ટકાવારી'!D45+'વોર્ડ ટકાવારી'!D58</f>
        <v>325</v>
      </c>
      <c r="E6" s="67">
        <f t="shared" ref="E6:F6" si="0">B6*100/B3</f>
        <v>20.108695652173914</v>
      </c>
      <c r="F6" s="67">
        <f t="shared" si="0"/>
        <v>15.217391304347826</v>
      </c>
      <c r="G6" s="68">
        <f t="shared" ref="G6:G11" si="1">SUM(E6:F6)</f>
        <v>35.326086956521742</v>
      </c>
      <c r="H6" s="71">
        <f t="shared" ref="H6:I6" si="2">B6</f>
        <v>185</v>
      </c>
      <c r="I6" s="71">
        <f t="shared" si="2"/>
        <v>140</v>
      </c>
      <c r="J6" s="72">
        <f t="shared" ref="J6:J11" si="3">SUM(H6:I6)</f>
        <v>325</v>
      </c>
      <c r="K6" s="73">
        <f t="shared" ref="K6:M6" si="4">H6*100/B3</f>
        <v>20.108695652173914</v>
      </c>
      <c r="L6" s="73">
        <f t="shared" si="4"/>
        <v>15.217391304347826</v>
      </c>
      <c r="M6" s="73">
        <f t="shared" si="4"/>
        <v>17.663043478260871</v>
      </c>
    </row>
    <row r="7" spans="1:13" ht="15.6">
      <c r="A7" s="76" t="s">
        <v>13</v>
      </c>
      <c r="B7" s="65">
        <f>'વોર્ડ ટકાવારી'!B7+'વોર્ડ ટકાવારી'!B20+'વોર્ડ ટકાવારી'!B33+'વોર્ડ ટકાવારી'!B46+'વોર્ડ ટકાવારી'!B59</f>
        <v>100</v>
      </c>
      <c r="C7" s="65">
        <f>'વોર્ડ ટકાવારી'!C7+'વોર્ડ ટકાવારી'!C20+'વોર્ડ ટકાવારી'!C33+'વોર્ડ ટકાવારી'!C46+'વોર્ડ ટકાવારી'!C59</f>
        <v>80</v>
      </c>
      <c r="D7" s="65">
        <f>'વોર્ડ ટકાવારી'!D7+'વોર્ડ ટકાવારી'!D20+'વોર્ડ ટકાવારી'!D33+'વોર્ડ ટકાવારી'!D46+'વોર્ડ ટકાવારી'!D59</f>
        <v>180</v>
      </c>
      <c r="E7" s="67">
        <f t="shared" ref="E7:F7" si="5">B7*100/B3</f>
        <v>10.869565217391305</v>
      </c>
      <c r="F7" s="67">
        <f t="shared" si="5"/>
        <v>8.695652173913043</v>
      </c>
      <c r="G7" s="68">
        <f t="shared" si="1"/>
        <v>19.565217391304348</v>
      </c>
      <c r="H7" s="71">
        <f t="shared" ref="H7:I7" si="6">H6+B7</f>
        <v>285</v>
      </c>
      <c r="I7" s="71">
        <f t="shared" si="6"/>
        <v>220</v>
      </c>
      <c r="J7" s="72">
        <f t="shared" si="3"/>
        <v>505</v>
      </c>
      <c r="K7" s="73">
        <f t="shared" ref="K7:M7" si="7">H7*100/B3</f>
        <v>30.978260869565219</v>
      </c>
      <c r="L7" s="73">
        <f t="shared" si="7"/>
        <v>23.913043478260871</v>
      </c>
      <c r="M7" s="73">
        <f t="shared" si="7"/>
        <v>27.445652173913043</v>
      </c>
    </row>
    <row r="8" spans="1:13" ht="15.6">
      <c r="A8" s="76" t="s">
        <v>16</v>
      </c>
      <c r="B8" s="65">
        <f>'વોર્ડ ટકાવારી'!B8+'વોર્ડ ટકાવારી'!B21+'વોર્ડ ટકાવારી'!B34+'વોર્ડ ટકાવારી'!B47+'વોર્ડ ટકાવારી'!B60</f>
        <v>48</v>
      </c>
      <c r="C8" s="65">
        <f>'વોર્ડ ટકાવારી'!C8+'વોર્ડ ટકાવારી'!C21+'વોર્ડ ટકાવારી'!C34+'વોર્ડ ટકાવારી'!C47+'વોર્ડ ટકાવારી'!C60</f>
        <v>51</v>
      </c>
      <c r="D8" s="65">
        <f>'વોર્ડ ટકાવારી'!D8+'વોર્ડ ટકાવારી'!D21+'વોર્ડ ટકાવારી'!D34+'વોર્ડ ટકાવારી'!D47+'વોર્ડ ટકાવારી'!D60</f>
        <v>99</v>
      </c>
      <c r="E8" s="67">
        <f t="shared" ref="E8:F8" si="8">B8*100/B3</f>
        <v>5.2173913043478262</v>
      </c>
      <c r="F8" s="67">
        <f t="shared" si="8"/>
        <v>5.5434782608695654</v>
      </c>
      <c r="G8" s="68">
        <f t="shared" si="1"/>
        <v>10.760869565217391</v>
      </c>
      <c r="H8" s="71">
        <f t="shared" ref="H8:I8" si="9">H7+B8</f>
        <v>333</v>
      </c>
      <c r="I8" s="71">
        <f t="shared" si="9"/>
        <v>271</v>
      </c>
      <c r="J8" s="72">
        <f t="shared" si="3"/>
        <v>604</v>
      </c>
      <c r="K8" s="73">
        <f t="shared" ref="K8:M8" si="10">H8*100/B3</f>
        <v>36.195652173913047</v>
      </c>
      <c r="L8" s="73">
        <f t="shared" si="10"/>
        <v>29.456521739130434</v>
      </c>
      <c r="M8" s="73">
        <f t="shared" si="10"/>
        <v>32.826086956521742</v>
      </c>
    </row>
    <row r="9" spans="1:13" ht="15.6">
      <c r="A9" s="77" t="s">
        <v>17</v>
      </c>
      <c r="B9" s="65">
        <f>'વોર્ડ ટકાવારી'!B9+'વોર્ડ ટકાવારી'!B22+'વોર્ડ ટકાવારી'!B35+'વોર્ડ ટકાવારી'!B48+'વોર્ડ ટકાવારી'!B61</f>
        <v>51</v>
      </c>
      <c r="C9" s="65">
        <f>'વોર્ડ ટકાવારી'!C9+'વોર્ડ ટકાવારી'!C22+'વોર્ડ ટકાવારી'!C35+'વોર્ડ ટકાવારી'!C48+'વોર્ડ ટકાવારી'!C61</f>
        <v>53</v>
      </c>
      <c r="D9" s="65">
        <f>'વોર્ડ ટકાવારી'!D9+'વોર્ડ ટકાવારી'!D22+'વોર્ડ ટકાવારી'!D35+'વોર્ડ ટકાવારી'!D48+'વોર્ડ ટકાવારી'!D61</f>
        <v>104</v>
      </c>
      <c r="E9" s="67">
        <f t="shared" ref="E9:F9" si="11">B9*100/B3</f>
        <v>5.5434782608695654</v>
      </c>
      <c r="F9" s="67">
        <f t="shared" si="11"/>
        <v>5.7608695652173916</v>
      </c>
      <c r="G9" s="68">
        <f t="shared" si="1"/>
        <v>11.304347826086957</v>
      </c>
      <c r="H9" s="71">
        <f t="shared" ref="H9:I9" si="12">H8+B9</f>
        <v>384</v>
      </c>
      <c r="I9" s="71">
        <f t="shared" si="12"/>
        <v>324</v>
      </c>
      <c r="J9" s="72">
        <f t="shared" si="3"/>
        <v>708</v>
      </c>
      <c r="K9" s="73">
        <f t="shared" ref="K9:M9" si="13">H9*100/B3</f>
        <v>41.739130434782609</v>
      </c>
      <c r="L9" s="73">
        <f t="shared" si="13"/>
        <v>35.217391304347828</v>
      </c>
      <c r="M9" s="73">
        <f t="shared" si="13"/>
        <v>38.478260869565219</v>
      </c>
    </row>
    <row r="10" spans="1:13" ht="15.6">
      <c r="A10" s="77" t="s">
        <v>18</v>
      </c>
      <c r="B10" s="65">
        <f>'વોર્ડ ટકાવારી'!B10+'વોર્ડ ટકાવારી'!B23+'વોર્ડ ટકાવારી'!B36+'વોર્ડ ટકાવારી'!B49+'વોર્ડ ટકાવારી'!B62</f>
        <v>57</v>
      </c>
      <c r="C10" s="65">
        <f>'વોર્ડ ટકાવારી'!C10+'વોર્ડ ટકાવારી'!C23+'વોર્ડ ટકાવારી'!C36+'વોર્ડ ટકાવારી'!C49+'વોર્ડ ટકાવારી'!C62</f>
        <v>57</v>
      </c>
      <c r="D10" s="65">
        <f>'વોર્ડ ટકાવારી'!D10+'વોર્ડ ટકાવારી'!D23+'વોર્ડ ટકાવારી'!D36+'વોર્ડ ટકાવારી'!D49+'વોર્ડ ટકાવારી'!D62</f>
        <v>114</v>
      </c>
      <c r="E10" s="67">
        <f t="shared" ref="E10:F10" si="14">B10*100/B3</f>
        <v>6.1956521739130439</v>
      </c>
      <c r="F10" s="67">
        <f t="shared" si="14"/>
        <v>6.1956521739130439</v>
      </c>
      <c r="G10" s="68">
        <f t="shared" si="1"/>
        <v>12.391304347826088</v>
      </c>
      <c r="H10" s="71">
        <f t="shared" ref="H10:I10" si="15">H9+B10</f>
        <v>441</v>
      </c>
      <c r="I10" s="71">
        <f t="shared" si="15"/>
        <v>381</v>
      </c>
      <c r="J10" s="72">
        <f t="shared" si="3"/>
        <v>822</v>
      </c>
      <c r="K10" s="73">
        <f t="shared" ref="K10:M10" si="16">H10*100/B3</f>
        <v>47.934782608695649</v>
      </c>
      <c r="L10" s="73">
        <f t="shared" si="16"/>
        <v>41.413043478260867</v>
      </c>
      <c r="M10" s="73">
        <f t="shared" si="16"/>
        <v>44.673913043478258</v>
      </c>
    </row>
    <row r="11" spans="1:13" ht="16.2" thickBot="1">
      <c r="A11" s="78" t="s">
        <v>19</v>
      </c>
      <c r="B11" s="66">
        <f>'વોર્ડ ટકાવારી'!B11+'વોર્ડ ટકાવારી'!B24+'વોર્ડ ટકાવારી'!B37+'વોર્ડ ટકાવારી'!B50+'વોર્ડ ટકાવારી'!B63</f>
        <v>50</v>
      </c>
      <c r="C11" s="66">
        <f>'વોર્ડ ટકાવારી'!C11+'વોર્ડ ટકાવારી'!C24+'વોર્ડ ટકાવારી'!C37+'વોર્ડ ટકાવારી'!C50+'વોર્ડ ટકાવારી'!C63</f>
        <v>59</v>
      </c>
      <c r="D11" s="66">
        <f>'વોર્ડ ટકાવારી'!D11+'વોર્ડ ટકાવારી'!D24+'વોર્ડ ટકાવારી'!D37+'વોર્ડ ટકાવારી'!D50+'વોર્ડ ટકાવારી'!D63</f>
        <v>109</v>
      </c>
      <c r="E11" s="69">
        <f t="shared" ref="E11:F11" si="17">B11*100/B3</f>
        <v>5.4347826086956523</v>
      </c>
      <c r="F11" s="69">
        <f t="shared" si="17"/>
        <v>6.4130434782608692</v>
      </c>
      <c r="G11" s="70">
        <f t="shared" si="1"/>
        <v>11.847826086956522</v>
      </c>
      <c r="H11" s="81">
        <f t="shared" ref="H11:I11" si="18">H10+B11</f>
        <v>491</v>
      </c>
      <c r="I11" s="81">
        <f t="shared" si="18"/>
        <v>440</v>
      </c>
      <c r="J11" s="82">
        <f t="shared" si="3"/>
        <v>931</v>
      </c>
      <c r="K11" s="75">
        <f t="shared" ref="K11:M11" si="19">H11*100/B3</f>
        <v>53.369565217391305</v>
      </c>
      <c r="L11" s="75">
        <f t="shared" si="19"/>
        <v>47.826086956521742</v>
      </c>
      <c r="M11" s="75">
        <f t="shared" si="19"/>
        <v>50.597826086956523</v>
      </c>
    </row>
    <row r="12" spans="1:13" ht="30.75" customHeight="1" thickBot="1">
      <c r="A12" s="74" t="s">
        <v>24</v>
      </c>
      <c r="B12" s="87">
        <f>'વોર્ડ ટકાવારી'!B12+'વોર્ડ ટકાવારી'!B25+'વોર્ડ ટકાવારી'!B38+'વોર્ડ ટકાવારી'!B51+'વોર્ડ ટકાવારી'!B64</f>
        <v>491</v>
      </c>
      <c r="C12" s="88">
        <f>'વોર્ડ ટકાવારી'!C12+'વોર્ડ ટકાવારી'!C25+'વોર્ડ ટકાવારી'!C38+'વોર્ડ ટકાવારી'!C51+'વોર્ડ ટકાવારી'!C64</f>
        <v>440</v>
      </c>
      <c r="D12" s="88">
        <f>'વોર્ડ ટકાવારી'!D12+'વોર્ડ ટકાવારી'!D25+'વોર્ડ ટકાવારી'!D38+'વોર્ડ ટકાવારી'!D51+'વોર્ડ ટકાવારી'!D64</f>
        <v>931</v>
      </c>
      <c r="E12" s="89">
        <f t="shared" ref="E12:G12" si="20">B12*100/B3</f>
        <v>53.369565217391305</v>
      </c>
      <c r="F12" s="89">
        <f t="shared" si="20"/>
        <v>47.826086956521742</v>
      </c>
      <c r="G12" s="90">
        <f t="shared" si="20"/>
        <v>50.597826086956523</v>
      </c>
      <c r="H12" s="194" t="s">
        <v>15</v>
      </c>
      <c r="I12" s="195"/>
      <c r="J12" s="195"/>
      <c r="K12" s="195"/>
      <c r="L12" s="195"/>
      <c r="M12" s="196"/>
    </row>
    <row r="13" spans="1:13" ht="15" customHeight="1">
      <c r="H13" s="83" t="s">
        <v>26</v>
      </c>
      <c r="I13" s="83"/>
      <c r="J13" s="83"/>
      <c r="K13" s="83"/>
      <c r="L13" s="83"/>
      <c r="M13" s="83"/>
    </row>
    <row r="14" spans="1:13" ht="15" customHeight="1">
      <c r="H14" s="83" t="s">
        <v>27</v>
      </c>
      <c r="I14" s="83"/>
      <c r="J14" s="83"/>
      <c r="K14" s="83"/>
      <c r="L14" s="83"/>
      <c r="M14" s="8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sheetProtection algorithmName="SHA-512" hashValue="eqjNBcgSqnSk1NQJMDj0GJRoPOk8d4J3XLe/f9Lf7hVPz7PbR7Tym7yF3XBn/cAVBFNPKf4FQzYaKCdHlXL1fQ==" saltValue="pnEjRBmkROwYpTi0//HOvw==" spinCount="100000" sheet="1" selectLockedCells="1" selectUnlockedCells="1"/>
  <mergeCells count="12">
    <mergeCell ref="A4:A5"/>
    <mergeCell ref="B4:D4"/>
    <mergeCell ref="E4:G4"/>
    <mergeCell ref="H4:J4"/>
    <mergeCell ref="H12:M12"/>
    <mergeCell ref="K4:M4"/>
    <mergeCell ref="A1:M1"/>
    <mergeCell ref="K2:M2"/>
    <mergeCell ref="H3:J3"/>
    <mergeCell ref="K3:M3"/>
    <mergeCell ref="H2:J2"/>
    <mergeCell ref="E3:G3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વોર્ડ ટકાવારી</vt:lpstr>
      <vt:lpstr>સરપંચ ટકાવારી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kalpesh</dc:creator>
  <cp:lastModifiedBy>Mahendrakumar Chaudhari</cp:lastModifiedBy>
  <dcterms:created xsi:type="dcterms:W3CDTF">2021-12-14T06:45:38Z</dcterms:created>
  <dcterms:modified xsi:type="dcterms:W3CDTF">2021-12-18T05:03:02Z</dcterms:modified>
</cp:coreProperties>
</file>